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63" documentId="13_ncr:1_{F6CB121F-512D-4AA6-A0C1-0FB36C537598}" xr6:coauthVersionLast="47" xr6:coauthVersionMax="47" xr10:uidLastSave="{2350EC53-2270-419F-948F-6FA510572C4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<sst xmlns="http://schemas.openxmlformats.org/spreadsheetml/2006/main" count="178606" uniqueCount="39085">
  <si>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</si>
  <si>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</si>
  <si>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</si>
  <si>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</si>
  <si>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</si>
  <si>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</si>
  <si>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</si>
  <si>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</si>
  <si>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</si>
  <si>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</si>
  <si>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</si>
  <si>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</si>
  <si>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</si>
  <si>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</si>
  <si>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</si>
  <si>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</si>
  <si>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</si>
  <si>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</si>
  <si>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</si>
  <si>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</si>
  <si>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</si>
  <si>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</si>
  <si>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</si>
  <si>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</si>
  <si>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</si>
  <si>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</si>
  <si>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</si>
  <si>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</si>
  <si>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</si>
  <si>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</si>
  <si>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</si>
  <si>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</si>
  <si>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</si>
  <si>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</si>
  <si>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</si>
  <si>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</si>
  <si>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</si>
  <si>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</si>
  <si>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</si>
  <si>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</si>
  <si>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</si>
  <si>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</si>
  <si>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</si>
  <si>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</si>
  <si>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</si>
  <si>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</si>
  <si>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</si>
  <si>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</si>
  <si>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</si>
  <si>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</si>
  <si>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</si>
  <si>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</si>
  <si>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</si>
  <si>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</si>
  <si>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</si>
  <si>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</si>
  <si>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</si>
  <si>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</si>
  <si>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</si>
  <si>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</si>
  <si>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</si>
  <si>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</si>
  <si>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</si>
  <si>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</si>
  <si>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</si>
  <si>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</si>
  <si>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</si>
  <si>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</si>
  <si>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</si>
  <si>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</si>
  <si>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</si>
  <si>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</si>
  <si>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</si>
  <si>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</si>
  <si>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</si>
  <si>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</si>
  <si>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</si>
  <si>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</si>
  <si>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</si>
  <si>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</si>
  <si>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</si>
  <si>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</si>
  <si>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</si>
  <si>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</si>
  <si>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</si>
  <si>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</si>
  <si>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</si>
  <si>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</si>
  <si>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</si>
  <si>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</si>
  <si>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</si>
  <si>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</si>
  <si>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</si>
  <si>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</si>
  <si>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</si>
  <si>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</si>
  <si>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</si>
  <si>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</si>
  <si>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</si>
  <si>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</si>
  <si>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</si>
  <si>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</si>
  <si>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</si>
  <si>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</si>
  <si>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</si>
  <si>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</si>
  <si>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</si>
  <si>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</si>
  <si>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</si>
  <si>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</si>
  <si>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</si>
  <si>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</si>
  <si>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</si>
  <si>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</si>
  <si>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</si>
  <si>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</si>
  <si>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</si>
  <si>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</si>
  <si>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</si>
  <si>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</si>
  <si>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</si>
  <si>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</si>
  <si>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</si>
  <si>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</si>
  <si>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</si>
  <si>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</si>
  <si>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</si>
  <si>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</si>
  <si>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</si>
  <si>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</si>
  <si>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</si>
  <si>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</si>
  <si>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</si>
  <si>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</si>
  <si>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</si>
  <si>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</si>
  <si>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</si>
  <si>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</si>
  <si>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</si>
  <si>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</si>
  <si>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</si>
  <si>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</si>
  <si>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</si>
  <si>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</si>
  <si>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</si>
  <si>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</si>
  <si>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</si>
  <si>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</si>
  <si>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</si>
  <si>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</si>
  <si>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</si>
  <si>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</si>
  <si>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</si>
  <si>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</si>
  <si>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</si>
  <si>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</si>
  <si>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</si>
  <si>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</si>
  <si>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</si>
  <si>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</si>
  <si>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</si>
  <si>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</si>
  <si>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</si>
  <si>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</si>
  <si>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</si>
  <si>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</si>
  <si>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</si>
  <si>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</si>
  <si>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</si>
  <si>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</si>
  <si>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</si>
  <si>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</si>
  <si>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</si>
  <si>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</si>
  <si>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</si>
  <si>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</si>
  <si>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</si>
  <si>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</si>
  <si>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</si>
  <si>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</si>
  <si>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</si>
  <si>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</si>
  <si>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</si>
  <si>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</si>
  <si>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</si>
  <si>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</si>
  <si>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</si>
  <si>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</si>
  <si>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</si>
  <si>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</si>
  <si>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</si>
  <si>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</si>
  <si>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</si>
  <si>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</si>
  <si>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</si>
  <si>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</si>
  <si>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</si>
  <si>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</si>
  <si>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</si>
  <si>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</si>
  <si>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</si>
  <si>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</si>
  <si>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</si>
  <si>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</si>
  <si>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</si>
  <si>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</si>
  <si>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</si>
  <si>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</si>
  <si>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</si>
  <si>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</si>
  <si>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</si>
  <si>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</si>
  <si>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</si>
  <si>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</si>
  <si>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</si>
  <si>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</si>
  <si>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</si>
  <si>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</si>
  <si>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</si>
  <si>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</si>
  <si>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</si>
  <si>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</si>
  <si>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</si>
  <si>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</si>
  <si>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</si>
  <si>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</si>
  <si>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</si>
  <si>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</si>
  <si>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</si>
  <si>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</si>
  <si>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</si>
  <si>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</si>
  <si>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</si>
  <si>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</si>
  <si>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</si>
  <si>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</si>
  <si>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</si>
  <si>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</si>
  <si>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</si>
  <si>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</si>
  <si>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</si>
  <si>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</si>
  <si>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</si>
  <si>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</si>
  <si>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</si>
  <si>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</si>
  <si>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</si>
  <si>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</si>
  <si>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</si>
  <si>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</si>
  <si>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</si>
  <si>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</si>
  <si>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</si>
  <si>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</si>
  <si>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</si>
  <si>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</si>
  <si>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</si>
  <si>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</si>
  <si>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</si>
  <si>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</si>
  <si>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</si>
  <si>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</si>
  <si>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</si>
  <si>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</si>
  <si>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</si>
  <si>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</si>
  <si>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</si>
  <si>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</si>
  <si>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</si>
  <si>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</si>
  <si>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</si>
  <si>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</si>
  <si>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</si>
  <si>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</si>
  <si>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</si>
  <si>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</si>
  <si>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</si>
  <si>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</si>
  <si>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</si>
  <si>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</si>
  <si>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</si>
  <si>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</si>
  <si>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</si>
  <si>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</si>
  <si>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</si>
  <si>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</si>
  <si>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</si>
  <si>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</si>
  <si>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</si>
  <si>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</si>
  <si>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</si>
  <si>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</si>
  <si>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</si>
  <si>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</si>
  <si>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</si>
  <si>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</si>
  <si>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</si>
  <si>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</si>
  <si>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</si>
  <si>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</si>
  <si>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</si>
  <si>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</si>
  <si>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</si>
  <si>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</si>
  <si>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</si>
  <si>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</si>
  <si>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</si>
  <si>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</si>
  <si>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</si>
  <si>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</si>
  <si>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</si>
  <si>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</si>
  <si>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</si>
  <si>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</si>
  <si>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</si>
  <si>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</si>
  <si>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</si>
  <si>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</si>
  <si>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</si>
  <si>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</si>
  <si>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</si>
  <si>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</si>
  <si>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</si>
  <si>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</si>
  <si>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</si>
  <si>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</si>
  <si>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</si>
  <si>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</si>
  <si>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</si>
  <si>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</si>
  <si>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</si>
  <si>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</si>
  <si>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</si>
  <si>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</si>
  <si>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</si>
  <si>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</si>
  <si>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</si>
  <si>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</si>
  <si>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</si>
  <si>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</si>
  <si>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</si>
  <si>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</si>
  <si>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</si>
  <si>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</si>
  <si>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</si>
  <si>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</si>
  <si>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</si>
  <si>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</si>
  <si>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</si>
  <si>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</si>
  <si>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</si>
  <si>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</si>
  <si>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</si>
  <si>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</si>
  <si>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</si>
  <si>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</si>
  <si>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</si>
  <si>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</si>
  <si>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</si>
  <si>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</si>
  <si>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</si>
  <si>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</si>
  <si>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</si>
  <si>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</si>
  <si>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</si>
  <si>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</si>
  <si>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</si>
  <si>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</si>
  <si>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</si>
  <si>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</si>
  <si>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</si>
  <si>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</si>
  <si>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</si>
  <si>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</si>
  <si>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</si>
  <si>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</si>
  <si>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</si>
  <si>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</si>
  <si>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</si>
  <si>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</si>
  <si>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</si>
  <si>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</si>
  <si>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</si>
  <si>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</si>
  <si>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</si>
  <si>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</si>
  <si>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</si>
  <si>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</si>
  <si>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</si>
  <si>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</si>
  <si>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</si>
  <si>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</si>
  <si>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</si>
  <si>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</si>
  <si>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</si>
  <si>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</si>
  <si>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</si>
  <si>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</si>
  <si>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</si>
  <si>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</si>
  <si>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</si>
  <si>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</si>
  <si>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</si>
  <si>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</si>
  <si>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</si>
  <si>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</si>
  <si>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</si>
  <si>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</si>
  <si>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</si>
  <si>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</si>
  <si>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</si>
  <si>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</si>
  <si>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</si>
  <si>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</si>
  <si>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</si>
  <si>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</si>
  <si>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</si>
  <si>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</si>
  <si>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</si>
  <si>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</si>
  <si>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</si>
  <si>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</si>
  <si>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</si>
  <si>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</si>
  <si>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</si>
  <si>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</si>
  <si>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</si>
  <si>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</si>
  <si>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</si>
  <si>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</si>
  <si>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</si>
  <si>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</si>
  <si>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</si>
  <si>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</si>
  <si>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</si>
  <si>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</si>
  <si>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</si>
  <si>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</si>
  <si>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</si>
  <si>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</si>
  <si>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</si>
  <si>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</si>
  <si>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</si>
  <si>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</si>
  <si>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</si>
  <si>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</si>
  <si>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</si>
  <si>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</si>
  <si>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</si>
  <si>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</si>
  <si>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</si>
  <si>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</si>
  <si>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</si>
  <si>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</si>
  <si>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</si>
  <si>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</si>
  <si>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</si>
  <si>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</si>
  <si>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</si>
  <si>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</si>
  <si>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</si>
  <si>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</si>
  <si>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</si>
  <si>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</si>
  <si>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</si>
  <si>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</si>
  <si>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</si>
  <si>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</si>
  <si>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</si>
  <si>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</si>
  <si>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</si>
  <si>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</si>
  <si>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</si>
  <si>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</si>
  <si>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</si>
  <si>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</si>
  <si>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</si>
  <si>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</si>
  <si>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</si>
  <si>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</si>
  <si>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</si>
  <si>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</si>
  <si>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</si>
  <si>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</si>
  <si>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</si>
  <si>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</si>
  <si>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</si>
  <si>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</si>
  <si>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</si>
  <si>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</si>
  <si>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</si>
  <si>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</si>
  <si>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</si>
  <si>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</si>
  <si>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</si>
  <si>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</si>
  <si>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</si>
  <si>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</si>
  <si>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</si>
  <si>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</si>
  <si>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</si>
  <si>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</si>
  <si>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</si>
  <si>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</si>
  <si>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</si>
  <si>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</si>
  <si>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</si>
  <si>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</si>
  <si>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</si>
  <si>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</si>
  <si>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</si>
  <si>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</si>
  <si>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</si>
  <si>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</si>
  <si>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</si>
  <si>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</si>
  <si>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</si>
  <si>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</si>
  <si>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</si>
  <si>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</si>
  <si>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</si>
  <si>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</si>
  <si>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</si>
  <si>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</si>
  <si>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</si>
  <si>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</si>
  <si>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</si>
  <si>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</si>
  <si>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</si>
  <si>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</si>
  <si>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</si>
  <si>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</si>
  <si>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</si>
  <si>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</si>
  <si>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</si>
  <si>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</si>
  <si>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</si>
  <si>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</si>
  <si>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</si>
  <si>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</si>
  <si>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</si>
  <si>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</si>
  <si>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</si>
  <si>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</si>
  <si>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</si>
  <si>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</si>
  <si>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</si>
  <si>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</si>
  <si>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</si>
  <si>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</si>
  <si>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</si>
  <si>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</si>
  <si>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</si>
  <si>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</si>
  <si>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</si>
  <si>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</si>
  <si>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</si>
  <si>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</si>
  <si>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</si>
  <si>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</si>
  <si>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</si>
  <si>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</si>
  <si>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</si>
  <si>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</si>
  <si>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</si>
  <si>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</si>
  <si>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</si>
  <si>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</si>
  <si>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</si>
  <si>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</si>
  <si>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</si>
  <si>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</si>
  <si>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</si>
  <si>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</si>
  <si>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</si>
  <si>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</si>
  <si>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</si>
  <si>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</si>
  <si>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</si>
  <si>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</si>
  <si>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</si>
  <si>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</si>
  <si>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</si>
  <si>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</si>
  <si>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</si>
  <si>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</si>
  <si>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</si>
  <si>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</si>
  <si>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</si>
  <si>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</si>
  <si>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</si>
  <si>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</si>
  <si>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</si>
  <si>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</si>
  <si>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</si>
  <si>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</si>
  <si>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</si>
  <si>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</si>
  <si>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</si>
  <si>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</si>
  <si>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</si>
  <si>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</si>
  <si>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</si>
  <si>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</si>
  <si>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</si>
  <si>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</si>
  <si>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</si>
  <si>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</si>
  <si>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</si>
  <si>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</si>
  <si>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</si>
  <si>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</si>
  <si>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</si>
  <si>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</si>
  <si>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</si>
  <si>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</si>
  <si>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</si>
  <si>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</si>
  <si>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</si>
  <si>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</si>
  <si>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</si>
  <si>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</si>
  <si>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</si>
  <si>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</si>
  <si>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</si>
  <si>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</si>
  <si>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</si>
  <si>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</si>
  <si>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</si>
  <si>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</si>
  <si>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</si>
  <si>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</si>
  <si>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</si>
  <si>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</si>
  <si>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</si>
  <si>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</si>
  <si>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</si>
  <si>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</si>
  <si>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</si>
  <si>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</si>
  <si>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</si>
  <si>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</si>
  <si>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</si>
  <si>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</si>
  <si>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</si>
  <si>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</si>
  <si>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</si>
  <si>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</si>
  <si>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</si>
  <si>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</si>
  <si>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</si>
  <si>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</si>
  <si>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</si>
  <si>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</si>
  <si>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</si>
  <si>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</si>
  <si>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</si>
  <si>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</si>
  <si>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</si>
  <si>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</si>
  <si>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</si>
  <si>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</si>
  <si>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</si>
  <si>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</si>
  <si>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</si>
  <si>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</si>
  <si>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</si>
  <si>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</si>
  <si>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</si>
  <si>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</si>
  <si>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</si>
  <si>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</si>
  <si>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</si>
  <si>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</si>
  <si>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</si>
  <si>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</si>
  <si>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</si>
  <si>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</si>
  <si>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</si>
  <si>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</si>
  <si>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</si>
  <si>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</si>
  <si>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</si>
  <si>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</si>
  <si>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</si>
  <si>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</si>
  <si>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</si>
  <si>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</si>
  <si>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</si>
  <si>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</si>
  <si>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</si>
  <si>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</si>
  <si>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</si>
  <si>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</si>
  <si>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</si>
  <si>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</si>
  <si>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</si>
  <si>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</si>
  <si>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</si>
  <si>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</si>
  <si>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</si>
  <si>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</si>
  <si>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</si>
  <si>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</si>
  <si>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</si>
  <si>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</si>
  <si>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</si>
  <si>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</si>
  <si>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</si>
  <si>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</si>
  <si>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</si>
  <si>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</si>
  <si>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</si>
  <si>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</si>
  <si>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</si>
  <si>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</si>
  <si>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</si>
  <si>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</si>
  <si>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</si>
  <si>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</si>
  <si>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</si>
  <si>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</si>
  <si>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</si>
  <si>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</si>
  <si>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</si>
  <si>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</si>
  <si>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</si>
  <si>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</si>
  <si>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</si>
  <si>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</si>
  <si>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</si>
  <si>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</si>
  <si>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</si>
  <si>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</si>
  <si>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</si>
  <si>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</si>
  <si>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</si>
  <si>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</si>
  <si>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</si>
  <si>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</si>
  <si>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</si>
  <si>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</si>
  <si>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</si>
  <si>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</si>
  <si>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</si>
  <si>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</si>
  <si>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</si>
  <si>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</si>
  <si>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</si>
  <si>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</si>
  <si>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</si>
  <si>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</si>
  <si>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</si>
  <si>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</si>
  <si>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</si>
  <si>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</si>
  <si>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</si>
  <si>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</si>
  <si>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</si>
  <si>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</si>
  <si>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</si>
  <si>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</si>
  <si>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</si>
  <si>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</si>
  <si>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</si>
  <si>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</si>
  <si>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</si>
  <si>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</si>
  <si>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</si>
  <si>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</si>
  <si>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</si>
  <si>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</si>
  <si>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</si>
  <si>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</si>
  <si>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</si>
  <si>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</si>
  <si>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</si>
  <si>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</si>
  <si>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</si>
  <si>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</si>
  <si>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</si>
  <si>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</si>
  <si>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</si>
  <si>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</si>
  <si>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</si>
  <si>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</si>
  <si>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</si>
  <si>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</si>
  <si>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</si>
  <si>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</si>
  <si>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</si>
  <si>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</si>
  <si>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</si>
  <si>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</si>
  <si>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</si>
  <si>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</si>
  <si>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</si>
  <si>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</si>
  <si>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</si>
  <si>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</si>
  <si>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</si>
  <si>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</si>
  <si>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</si>
  <si>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</si>
  <si>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</si>
  <si>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</si>
  <si>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</si>
  <si>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</si>
  <si>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</si>
  <si>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</si>
  <si>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</si>
  <si>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</si>
  <si>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</si>
  <si>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</si>
  <si>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</si>
  <si>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</si>
  <si>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</si>
  <si>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</si>
  <si>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</si>
  <si>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</si>
  <si>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</si>
  <si>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</si>
  <si>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</si>
  <si>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</si>
  <si>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</si>
  <si>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</si>
  <si>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</si>
  <si>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</si>
  <si>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</si>
  <si>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</si>
  <si>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</si>
  <si>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</si>
  <si>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</si>
  <si>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</si>
  <si>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</si>
  <si>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</si>
  <si>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</si>
  <si>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</si>
  <si>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</si>
  <si>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</si>
  <si>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</si>
  <si>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</si>
  <si>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</si>
  <si>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</si>
  <si>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</si>
  <si>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</si>
  <si>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</si>
  <si>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</si>
  <si>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</si>
  <si>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</si>
  <si>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</si>
  <si>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</si>
  <si>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</si>
  <si>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</si>
  <si>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</si>
  <si>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</si>
  <si>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</si>
  <si>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</si>
  <si>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</si>
  <si>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</si>
  <si>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</si>
  <si>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</si>
  <si>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</si>
  <si>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</si>
  <si>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</si>
  <si>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</si>
  <si>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</si>
  <si>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</si>
  <si>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</si>
  <si>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</si>
  <si>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</si>
  <si>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</si>
  <si>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</si>
  <si>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</si>
  <si>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</si>
  <si>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</si>
  <si>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</si>
  <si>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</si>
  <si>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</si>
  <si>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</si>
  <si>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</si>
  <si>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</si>
  <si>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</si>
  <si>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</si>
  <si>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</si>
  <si>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</si>
  <si>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</si>
  <si>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</si>
  <si>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</si>
  <si>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</si>
  <si>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</si>
  <si>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</si>
  <si>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</si>
  <si>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</si>
  <si>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</si>
  <si>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</si>
  <si>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</si>
  <si>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</si>
  <si>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</si>
  <si>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</si>
  <si>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</si>
  <si>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</si>
  <si>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</si>
  <si>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</si>
  <si>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</si>
  <si>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</si>
  <si>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</si>
  <si>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</si>
  <si>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</si>
  <si>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</si>
  <si>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</si>
  <si>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</si>
  <si>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</si>
  <si>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</si>
  <si>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</si>
  <si>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</si>
  <si>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</si>
  <si>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</si>
  <si>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</si>
  <si>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</si>
  <si>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</si>
  <si>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</si>
  <si>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</si>
  <si>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</si>
  <si>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</si>
  <si>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</si>
  <si>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</si>
  <si>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</si>
  <si>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</si>
  <si>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</si>
  <si>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</si>
  <si>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</si>
  <si>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</si>
  <si>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</si>
  <si>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</si>
  <si>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</si>
  <si>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</si>
  <si>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</si>
  <si>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</si>
  <si>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</si>
  <si>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</si>
  <si>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</si>
  <si>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</si>
  <si>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</si>
  <si>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</si>
  <si>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</si>
  <si>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</si>
  <si>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</si>
  <si>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</si>
  <si>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</si>
  <si>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</si>
  <si>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</si>
  <si>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</si>
  <si>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</si>
  <si>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</si>
  <si>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</si>
  <si>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</si>
  <si>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</si>
  <si>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</si>
  <si>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</si>
  <si>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</si>
  <si>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</si>
  <si>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</si>
  <si>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</si>
  <si>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</si>
  <si>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</si>
  <si>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</si>
  <si>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</si>
  <si>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</si>
  <si>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</si>
  <si>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</si>
  <si>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</si>
  <si>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</si>
  <si>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</si>
  <si>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</si>
  <si>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</si>
  <si>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</si>
  <si>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</si>
  <si>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</si>
  <si>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</si>
  <si>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</si>
  <si>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</si>
  <si>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</si>
  <si>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</si>
  <si>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</si>
  <si>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</si>
  <si>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</si>
  <si>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</si>
  <si>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</si>
  <si>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</si>
  <si>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</si>
  <si>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</si>
  <si>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</si>
  <si>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</si>
  <si>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</si>
  <si>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</si>
  <si>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</si>
  <si>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</si>
  <si>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</si>
  <si>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</si>
  <si>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</si>
  <si>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</si>
  <si>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</si>
  <si>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</si>
  <si>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</si>
  <si>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</si>
  <si>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</si>
  <si>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</si>
  <si>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</si>
  <si>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</si>
  <si>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</si>
  <si>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</si>
  <si>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</si>
  <si>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</si>
  <si>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</si>
  <si>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</si>
  <si>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</si>
  <si>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</si>
  <si>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</si>
  <si>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</si>
  <si>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</si>
  <si>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</si>
  <si>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</si>
  <si>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</si>
  <si>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</si>
  <si>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</si>
  <si>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</si>
  <si>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</si>
  <si>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</si>
  <si>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</si>
  <si>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</si>
  <si>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</si>
  <si>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</si>
  <si>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</si>
  <si>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</si>
  <si>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</si>
  <si>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</si>
  <si>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</si>
  <si>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</si>
  <si>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</si>
  <si>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</si>
  <si>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</si>
  <si>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</si>
  <si>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</si>
  <si>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</si>
  <si>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</si>
  <si>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</si>
  <si>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</si>
  <si>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</si>
  <si>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</si>
  <si>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</si>
  <si>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</si>
  <si>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</si>
  <si>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</si>
  <si>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</si>
  <si>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</si>
  <si>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</si>
  <si>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</si>
  <si>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</si>
  <si>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</si>
  <si>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</si>
  <si>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</si>
  <si>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</si>
  <si>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</si>
  <si>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</si>
  <si>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</si>
  <si>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</si>
  <si>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</si>
  <si>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</si>
  <si>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</si>
  <si>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</si>
  <si>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</si>
  <si>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</si>
  <si>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</si>
  <si>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</si>
  <si>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</si>
  <si>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</si>
  <si>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</si>
  <si>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</si>
  <si>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</si>
  <si>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</si>
  <si>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</si>
  <si>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</si>
  <si>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</si>
  <si>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</si>
  <si>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</si>
  <si>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</si>
  <si>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</si>
  <si>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</si>
  <si>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</si>
  <si>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</si>
  <si>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</si>
  <si>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</si>
  <si>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</si>
  <si>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</si>
  <si>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</si>
  <si>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</si>
  <si>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</si>
  <si>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</si>
  <si>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</si>
  <si>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</si>
  <si>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</si>
  <si>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</si>
  <si>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</si>
  <si>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</si>
  <si>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</si>
  <si>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</si>
  <si>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</si>
  <si>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</si>
  <si>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</si>
  <si>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</si>
  <si>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</si>
  <si>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</si>
  <si>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</si>
  <si>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</si>
  <si>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</si>
  <si>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</si>
  <si>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</si>
  <si>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</si>
  <si>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</si>
  <si>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</si>
  <si>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</si>
  <si>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</si>
  <si>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</si>
  <si>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</si>
  <si>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</si>
  <si>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</si>
  <si>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</si>
  <si>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</si>
  <si>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</si>
  <si>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</si>
  <si>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</si>
  <si>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</si>
  <si>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</si>
  <si>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</si>
  <si>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</si>
  <si>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</si>
  <si>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</si>
  <si>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</si>
  <si>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</si>
  <si>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</si>
  <si>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</si>
  <si>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</si>
  <si>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</si>
  <si>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</si>
  <si>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</si>
  <si>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</si>
  <si>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</si>
  <si>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</si>
  <si>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</si>
  <si>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</si>
  <si>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</si>
  <si>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</si>
  <si>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</si>
  <si>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</si>
  <si>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</si>
  <si>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</si>
  <si>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</si>
  <si>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</si>
  <si>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</si>
  <si>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</si>
  <si>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</si>
  <si>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</si>
  <si>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</si>
  <si>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</si>
  <si>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</si>
  <si>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</si>
  <si>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</si>
  <si>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</si>
  <si>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</si>
  <si>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</si>
  <si>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</si>
  <si>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</si>
  <si>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</si>
  <si>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</si>
  <si>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</si>
  <si>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</si>
  <si>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</si>
  <si>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</si>
  <si>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</si>
  <si>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</si>
  <si>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</si>
  <si>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</si>
  <si>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</si>
  <si>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</si>
  <si>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</si>
  <si>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</si>
  <si>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</si>
  <si>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</si>
  <si>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</si>
  <si>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</si>
  <si>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</si>
  <si>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</si>
  <si>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</si>
  <si>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</si>
  <si>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</si>
  <si>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</si>
  <si>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</si>
  <si>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</si>
  <si>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</si>
  <si>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</si>
  <si>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</si>
  <si>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</si>
  <si>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</si>
  <si>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</si>
  <si>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</si>
  <si>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</si>
  <si>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</si>
  <si>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</si>
  <si>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</si>
  <si>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</si>
  <si>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</si>
  <si>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</si>
  <si>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</si>
  <si>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</si>
  <si>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</si>
  <si>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</si>
  <si>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</si>
  <si>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</si>
  <si>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</si>
  <si>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</si>
  <si>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</si>
  <si>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</si>
  <si>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</si>
  <si>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</si>
  <si>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</si>
  <si>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</si>
  <si>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</si>
  <si>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</si>
  <si>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</si>
  <si>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</si>
  <si>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</si>
  <si>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</si>
  <si>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</si>
  <si>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</si>
  <si>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</si>
  <si>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</si>
  <si>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</si>
  <si>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</si>
  <si>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</si>
  <si>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</si>
  <si>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</si>
  <si>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</si>
  <si>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</si>
  <si>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</si>
  <si>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</si>
  <si>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</si>
  <si>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</si>
  <si>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</si>
  <si>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</si>
  <si>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</si>
  <si>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</si>
  <si>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</si>
  <si>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</si>
  <si>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</si>
  <si>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</si>
  <si>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</si>
  <si>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</si>
  <si>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</si>
  <si>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</si>
  <si>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</si>
  <si>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</si>
  <si>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</si>
  <si>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</si>
  <si>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</si>
  <si>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</si>
  <si>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</si>
  <si>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</si>
  <si>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</si>
  <si>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</si>
  <si>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</si>
  <si>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</si>
  <si>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</si>
  <si>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</si>
  <si>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</si>
  <si>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</si>
  <si>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</si>
  <si>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</si>
  <si>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</si>
  <si>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</si>
  <si>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</si>
  <si>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</si>
  <si>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</si>
  <si>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</si>
  <si>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</si>
  <si>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</si>
  <si>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</si>
  <si>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</si>
  <si>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</si>
  <si>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</si>
  <si>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</si>
  <si>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</si>
  <si>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</si>
  <si>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</si>
  <si>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</si>
  <si>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</si>
  <si>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</si>
  <si>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</si>
  <si>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</si>
  <si>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</si>
  <si>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</si>
  <si>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</si>
  <si>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</si>
  <si>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</si>
  <si>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</si>
  <si>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</si>
  <si>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</si>
  <si>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</si>
  <si>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</si>
  <si>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</si>
  <si>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</si>
  <si>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</si>
  <si>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</si>
  <si>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</si>
  <si>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</si>
  <si>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</si>
  <si>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</si>
  <si>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</si>
  <si>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</si>
  <si>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</si>
  <si>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</si>
  <si>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</si>
  <si>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</si>
  <si>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</si>
  <si>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</si>
  <si>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</si>
  <si>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</si>
  <si>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</si>
  <si>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</si>
  <si>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</si>
  <si>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</si>
  <si>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</si>
  <si>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</si>
  <si>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</si>
  <si>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</si>
  <si>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</si>
  <si>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</si>
  <si>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</si>
  <si>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</si>
  <si>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</si>
  <si>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</si>
  <si>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</si>
  <si>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</si>
  <si>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</si>
  <si>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</si>
  <si>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</si>
  <si>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</si>
  <si>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</si>
  <si>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</si>
  <si>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</si>
  <si>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</si>
  <si>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</si>
  <si>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</si>
  <si>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</si>
  <si>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</si>
  <si>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</si>
  <si>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</si>
  <si>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</si>
  <si>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</si>
  <si>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</si>
  <si>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</si>
  <si>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</si>
  <si>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</si>
  <si>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</si>
  <si>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</si>
  <si>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</si>
  <si>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</si>
  <si>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</si>
  <si>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</si>
  <si>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</si>
  <si>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</si>
  <si>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</si>
  <si>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</si>
  <si>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</si>
  <si>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</si>
  <si>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</si>
  <si>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</si>
  <si>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</si>
  <si>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</si>
  <si>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</si>
  <si>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</si>
  <si>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</si>
  <si>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</si>
  <si>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</si>
  <si>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</si>
  <si>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</si>
  <si>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</si>
  <si>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</si>
  <si>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</si>
  <si>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</si>
  <si>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</si>
  <si>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</si>
  <si>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</si>
  <si>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</si>
  <si>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</si>
  <si>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</si>
  <si>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</si>
  <si>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</si>
  <si>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</si>
  <si>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</si>
  <si>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</si>
  <si>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</si>
  <si>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</si>
  <si>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</si>
  <si>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</si>
  <si>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</si>
  <si>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</si>
  <si>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</si>
  <si>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</si>
  <si>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</si>
  <si>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</si>
  <si>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</si>
  <si>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</si>
  <si>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</si>
  <si>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</si>
  <si>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</si>
  <si>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</si>
  <si>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</si>
  <si>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</si>
  <si>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</si>
  <si>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</si>
  <si>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</si>
  <si>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</si>
  <si>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</si>
  <si>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</si>
  <si>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</si>
  <si>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</si>
  <si>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</si>
  <si>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</si>
  <si>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</si>
  <si>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</si>
  <si>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</si>
  <si>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</si>
  <si>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</si>
  <si>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</si>
  <si>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</si>
  <si>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</si>
  <si>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</si>
  <si>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</si>
  <si>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</si>
  <si>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</si>
  <si>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</si>
  <si>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</si>
  <si>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</si>
  <si>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</si>
  <si>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</si>
  <si>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</si>
  <si>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</si>
  <si>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</si>
  <si>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</si>
  <si>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</si>
  <si>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</si>
  <si>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</si>
  <si>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</si>
  <si>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</si>
  <si>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</si>
  <si>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</si>
  <si>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</si>
  <si>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</si>
  <si>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</si>
  <si>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</si>
  <si>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</si>
  <si>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</si>
  <si>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</si>
  <si>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</si>
  <si>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</si>
  <si>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</si>
  <si>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</si>
  <si>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</si>
  <si>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</si>
  <si>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</si>
  <si>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</si>
  <si>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</si>
  <si>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</si>
  <si>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</si>
  <si>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</si>
  <si>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</si>
  <si>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</si>
  <si>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</si>
  <si>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</si>
  <si>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</si>
  <si>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</si>
  <si>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</si>
  <si>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</si>
  <si>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</si>
  <si>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</si>
  <si>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</si>
  <si>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</si>
  <si>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</si>
  <si>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</si>
  <si>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</si>
  <si>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</si>
  <si>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</si>
  <si>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</si>
  <si>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</si>
  <si>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</si>
  <si>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</si>
  <si>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</si>
  <si>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</si>
  <si>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</si>
  <si>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</si>
  <si>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</si>
  <si>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</si>
  <si>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</si>
  <si>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</si>
  <si>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</si>
  <si>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</si>
  <si>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</si>
  <si>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</si>
  <si>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</si>
  <si>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</si>
  <si>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</si>
  <si>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</si>
  <si>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</si>
  <si>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</si>
  <si>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</si>
  <si>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</si>
  <si>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</si>
  <si>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</si>
  <si>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</si>
  <si>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</si>
  <si>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</si>
  <si>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</si>
  <si>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</si>
  <si>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</si>
  <si>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</si>
  <si>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</si>
  <si>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</si>
  <si>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</si>
  <si>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</si>
  <si>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</si>
  <si>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</si>
  <si>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</si>
  <si>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</si>
  <si>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</si>
  <si>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</si>
  <si>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</si>
  <si>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</si>
  <si>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</si>
  <si>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</si>
  <si>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</si>
  <si>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</si>
  <si>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</si>
  <si>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</si>
  <si>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</si>
  <si>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</si>
  <si>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</si>
  <si>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</si>
  <si>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</si>
  <si>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</si>
  <si>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</si>
  <si>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</si>
  <si>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</si>
  <si>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</si>
  <si>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</si>
  <si>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</si>
  <si>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</si>
  <si>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</si>
  <si>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</si>
  <si>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</si>
  <si>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</si>
  <si>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</si>
  <si>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</si>
  <si>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</si>
  <si>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</si>
  <si>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</si>
  <si>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</si>
  <si>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</si>
  <si>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</si>
  <si>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</si>
  <si>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</si>
  <si>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</si>
  <si>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</si>
  <si>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</si>
  <si>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</si>
  <si>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</si>
  <si>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</si>
  <si>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</si>
  <si>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</si>
  <si>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</si>
  <si>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</si>
  <si>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</si>
  <si>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</si>
  <si>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</si>
  <si>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</si>
  <si>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</si>
  <si>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</si>
  <si>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</si>
  <si>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</si>
  <si>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</si>
  <si>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</si>
  <si>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</si>
  <si>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</si>
  <si>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</si>
  <si>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</si>
  <si>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</si>
  <si>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</si>
  <si>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</si>
  <si>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</si>
  <si>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</si>
  <si>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</si>
  <si>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</si>
  <si>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</si>
  <si>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</si>
  <si>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</si>
  <si>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</si>
  <si>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</si>
  <si>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</si>
  <si>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</si>
  <si>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</si>
  <si>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</si>
  <si>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</si>
  <si>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</si>
  <si>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</si>
  <si>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</si>
  <si>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</si>
  <si>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</si>
  <si>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</si>
  <si>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</si>
  <si>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</si>
  <si>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</si>
  <si>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</si>
  <si>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</si>
  <si>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</si>
  <si>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</si>
  <si>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</si>
  <si>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</si>
  <si>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</si>
  <si>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</si>
  <si>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</si>
  <si>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</si>
  <si>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</si>
  <si>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</si>
  <si>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</si>
  <si>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</si>
  <si>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</si>
  <si>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</si>
  <si>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</si>
  <si>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</si>
  <si>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</si>
  <si>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</si>
  <si>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</si>
  <si>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</si>
  <si>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</si>
  <si>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</si>
  <si>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</si>
  <si>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</si>
  <si>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</si>
  <si>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</si>
  <si>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</si>
  <si>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</si>
  <si>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</si>
  <si>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</si>
  <si>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</si>
  <si>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</si>
  <si>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</si>
  <si>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</si>
  <si>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</si>
  <si>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</si>
  <si>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</si>
  <si>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</si>
  <si>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</si>
  <si>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</si>
  <si>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</si>
  <si>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</si>
  <si>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</si>
  <si>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</si>
  <si>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</si>
  <si>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</si>
  <si>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</si>
  <si>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</si>
  <si>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</si>
  <si>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</si>
  <si>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</si>
  <si>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</si>
  <si>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</si>
  <si>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</si>
  <si>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</si>
  <si>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</si>
  <si>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</si>
  <si>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</si>
  <si>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</si>
  <si>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</si>
  <si>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</si>
  <si>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</si>
  <si>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</si>
  <si>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</si>
  <si>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</si>
  <si>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</si>
  <si>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</si>
  <si>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</si>
  <si>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</si>
  <si>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</si>
  <si>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</si>
  <si>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</si>
  <si>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</si>
  <si>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</si>
  <si>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</si>
  <si>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</si>
  <si>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</si>
  <si>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</si>
  <si>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</si>
  <si>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</si>
  <si>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</si>
  <si>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</si>
  <si>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</si>
  <si>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</si>
  <si>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</si>
  <si>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</si>
  <si>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</si>
  <si>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</si>
  <si>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</si>
  <si>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</si>
  <si>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</si>
  <si>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</si>
  <si>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</si>
  <si>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</si>
  <si>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</si>
  <si>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</si>
  <si>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</si>
  <si>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</si>
  <si>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</si>
  <si>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</si>
  <si>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</si>
  <si>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</si>
  <si>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</si>
  <si>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</si>
  <si>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</si>
  <si>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</si>
  <si>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</si>
  <si>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</si>
  <si>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</si>
  <si>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</si>
  <si>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</si>
  <si>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</si>
  <si>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</si>
  <si>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</si>
  <si>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</si>
  <si>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</si>
  <si>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</si>
  <si>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</si>
  <si>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</si>
  <si>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</si>
  <si>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</si>
  <si>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</si>
  <si>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</si>
  <si>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</si>
  <si>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</si>
  <si>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</si>
  <si>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</si>
  <si>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</si>
  <si>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</si>
  <si>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</si>
  <si>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</si>
  <si>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</si>
  <si>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</si>
  <si>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</si>
  <si>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</si>
  <si>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</si>
  <si>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</si>
  <si>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</si>
  <si>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</si>
  <si>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</si>
  <si>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</si>
  <si>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</si>
  <si>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</si>
  <si>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</si>
  <si>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</si>
  <si>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</si>
  <si>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</si>
  <si>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</si>
  <si>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</si>
  <si>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</si>
  <si>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</si>
  <si>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</si>
  <si>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</si>
  <si>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</si>
  <si>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</si>
  <si>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</si>
  <si>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</si>
  <si>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</si>
  <si>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</si>
  <si>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</si>
  <si>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</si>
  <si>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</si>
  <si>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</si>
  <si>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</si>
  <si>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</si>
  <si>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</si>
  <si>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</si>
  <si>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</si>
  <si>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</si>
  <si>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</si>
  <si>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</si>
  <si>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</si>
  <si>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</si>
  <si>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</si>
  <si>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</si>
  <si>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</si>
  <si>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</si>
  <si>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</si>
  <si>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</si>
  <si>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</si>
  <si>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</si>
  <si>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</si>
  <si>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</si>
  <si>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</si>
  <si>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</si>
  <si>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</si>
  <si>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</si>
  <si>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</si>
  <si>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</si>
  <si>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</si>
  <si>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</si>
  <si>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</si>
  <si>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</si>
  <si>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</si>
  <si>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</si>
  <si>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</si>
  <si>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</si>
  <si>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</si>
  <si>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</si>
  <si>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</si>
  <si>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</si>
  <si>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</si>
  <si>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</si>
  <si>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</si>
  <si>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</si>
  <si>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</si>
  <si>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</si>
  <si>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</si>
  <si>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</si>
  <si>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</si>
  <si>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</si>
  <si>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</si>
  <si>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</si>
  <si>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</si>
  <si>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</si>
  <si>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</si>
  <si>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</si>
  <si>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</si>
  <si>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</si>
  <si>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</si>
  <si>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</si>
  <si>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</si>
  <si>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</si>
  <si>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</si>
  <si>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</si>
  <si>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</si>
  <si>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</si>
  <si>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</si>
  <si>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</si>
  <si>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</si>
  <si>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</si>
  <si>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</si>
  <si>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</si>
  <si>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</si>
  <si>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</si>
  <si>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</si>
  <si>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</si>
  <si>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</si>
  <si>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</si>
  <si>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</si>
  <si>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</si>
  <si>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</si>
  <si>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</si>
  <si>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</si>
  <si>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</si>
  <si>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</si>
  <si>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</si>
  <si>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</si>
  <si>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</si>
  <si>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</si>
  <si>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</si>
  <si>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</si>
  <si>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</si>
  <si>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</si>
  <si>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</si>
  <si>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</si>
  <si>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</si>
  <si>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</si>
  <si>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</si>
  <si>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</si>
  <si>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</si>
  <si>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</si>
  <si>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</si>
  <si>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</si>
  <si>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</si>
  <si>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</si>
  <si>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</si>
  <si>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</si>
  <si>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</si>
  <si>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</si>
  <si>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</si>
  <si>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</si>
  <si>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</si>
  <si>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</si>
  <si>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</si>
  <si>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</si>
  <si>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</si>
  <si>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</si>
  <si>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</si>
  <si>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</si>
  <si>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</si>
  <si>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</si>
  <si>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</si>
  <si>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</si>
  <si>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</si>
  <si>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</si>
  <si>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</si>
  <si>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</si>
  <si>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</si>
  <si>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</si>
  <si>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</si>
  <si>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</si>
  <si>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</si>
  <si>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</si>
  <si>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</si>
  <si>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</si>
  <si>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</si>
  <si>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</si>
  <si>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</si>
  <si>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</si>
  <si>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</si>
  <si>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</si>
  <si>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</si>
  <si>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</si>
  <si>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</si>
  <si>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</si>
  <si>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</si>
  <si>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</si>
  <si>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</si>
  <si>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</si>
  <si>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</si>
  <si>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</si>
  <si>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</si>
  <si>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</si>
  <si>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</si>
  <si>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</si>
  <si>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</si>
  <si>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</si>
  <si>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</si>
  <si>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</si>
  <si>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</si>
  <si>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</si>
  <si>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</si>
  <si>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</si>
  <si>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</si>
  <si>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</si>
  <si>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</si>
  <si>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</si>
  <si>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</si>
  <si>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</si>
  <si>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</si>
  <si>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</si>
  <si>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</si>
  <si>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</si>
  <si>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</si>
  <si>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</si>
  <si>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</si>
  <si>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</si>
  <si>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</si>
  <si>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</si>
  <si>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</si>
  <si>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</si>
  <si>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</si>
  <si>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</si>
  <si>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</si>
  <si>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</si>
  <si>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</si>
  <si>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</si>
  <si>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</si>
  <si>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</si>
  <si>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</si>
  <si>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</si>
  <si>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</si>
  <si>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</si>
  <si>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</si>
  <si>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</si>
  <si>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</si>
  <si>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</si>
  <si>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</si>
  <si>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</si>
  <si>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</si>
  <si>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</si>
  <si>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</si>
  <si>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</si>
  <si>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</si>
  <si>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</si>
  <si>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</si>
  <si>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</si>
  <si>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</si>
  <si>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</si>
  <si>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</si>
  <si>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</si>
  <si>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</si>
  <si>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</si>
  <si>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</si>
  <si>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</si>
  <si>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</si>
  <si>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</si>
  <si>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</si>
  <si>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</si>
  <si>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</si>
  <si>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</si>
  <si>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</si>
  <si>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</si>
  <si>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</si>
  <si>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</si>
  <si>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</si>
  <si>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</si>
  <si>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</si>
  <si>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</si>
  <si>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</si>
  <si>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</si>
  <si>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</si>
  <si>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</si>
  <si>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</si>
  <si>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</si>
  <si>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</si>
  <si>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</si>
  <si>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</si>
  <si>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</si>
  <si>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</si>
  <si>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</si>
  <si>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</si>
  <si>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</si>
  <si>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</si>
  <si>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</si>
  <si>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</si>
  <si>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</si>
  <si>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</si>
  <si>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</si>
  <si>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</si>
  <si>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</si>
  <si>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</si>
  <si>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</si>
  <si>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</si>
  <si>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</si>
  <si>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</si>
  <si>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</si>
  <si>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</si>
  <si>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</si>
  <si>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</si>
  <si>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</si>
  <si>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</si>
  <si>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</si>
  <si>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</si>
  <si>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</si>
  <si>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</si>
  <si>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</si>
  <si>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</si>
  <si>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</si>
  <si>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</si>
  <si>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</si>
  <si>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</si>
  <si>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</si>
  <si>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</si>
  <si>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</si>
  <si>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</si>
  <si>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</si>
  <si>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</si>
  <si>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</si>
  <si>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</si>
  <si>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</si>
  <si>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</si>
  <si>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</si>
  <si>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</si>
  <si>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</si>
  <si>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</si>
  <si>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</si>
  <si>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</si>
  <si>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</si>
  <si>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</si>
  <si>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</si>
  <si>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</si>
  <si>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</si>
  <si>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</si>
  <si>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</si>
  <si>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</si>
  <si>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</si>
  <si>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</si>
  <si>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</si>
  <si>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</si>
  <si>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</si>
  <si>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</si>
  <si>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</si>
  <si>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</si>
  <si>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</si>
  <si>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</si>
  <si>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</si>
  <si>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</si>
  <si>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</si>
  <si>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</si>
  <si>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</si>
  <si>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</si>
  <si>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</si>
  <si>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</si>
  <si>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</si>
  <si>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</si>
  <si>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</si>
  <si>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</si>
  <si>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</si>
  <si>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</si>
  <si>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</si>
  <si>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</si>
  <si>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</si>
  <si>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</si>
  <si>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</si>
  <si>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</si>
  <si>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</si>
  <si>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</si>
  <si>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</si>
  <si>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</si>
  <si>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</si>
  <si>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</si>
  <si>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</si>
  <si>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</si>
  <si>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</si>
  <si>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</si>
  <si>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</si>
  <si>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</si>
  <si>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</si>
  <si>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</si>
  <si>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</si>
  <si>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</si>
  <si>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</si>
  <si>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</si>
  <si>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</si>
  <si>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</si>
  <si>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</si>
  <si>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</si>
  <si>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</si>
  <si>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</si>
  <si>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</si>
  <si>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</si>
  <si>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</si>
  <si>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</si>
  <si>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</si>
  <si>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</si>
  <si>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</si>
  <si>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</si>
  <si>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</si>
  <si>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</si>
  <si>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</si>
  <si>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</si>
  <si>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</si>
  <si>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</si>
  <si>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</si>
  <si>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</si>
  <si>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</si>
  <si>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</si>
  <si>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</si>
  <si>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</si>
  <si>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</si>
  <si>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</si>
  <si>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</si>
  <si>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</si>
  <si>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</si>
  <si>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</si>
  <si>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</si>
  <si>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</si>
  <si>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</si>
  <si>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</si>
  <si>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</si>
  <si>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</si>
  <si>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</si>
  <si>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</si>
  <si>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</si>
  <si>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</si>
  <si>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</si>
  <si>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</si>
  <si>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</si>
  <si>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</si>
  <si>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</si>
  <si>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</si>
  <si>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</si>
  <si>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</si>
  <si>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</si>
  <si>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</si>
  <si>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</si>
  <si>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</si>
  <si>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</si>
  <si>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</si>
  <si>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</si>
  <si>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</si>
  <si>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</si>
  <si>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</si>
  <si>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</si>
  <si>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</si>
  <si>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</si>
  <si>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</si>
  <si>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</si>
  <si>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</si>
  <si>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</si>
  <si>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</si>
  <si>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</si>
  <si>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</si>
  <si>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</si>
  <si>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</si>
  <si>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</si>
  <si>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</si>
  <si>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</si>
  <si>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</si>
  <si>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</si>
  <si>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</si>
  <si>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</si>
  <si>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</si>
  <si>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</si>
  <si>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</si>
  <si>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</si>
  <si>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</si>
  <si>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</si>
  <si>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</si>
  <si>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</si>
  <si>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</si>
  <si>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</si>
  <si>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</si>
  <si>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</si>
  <si>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</si>
  <si>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</si>
  <si>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</si>
  <si>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</si>
  <si>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</si>
  <si>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</si>
  <si>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</si>
  <si>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</si>
  <si>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</si>
  <si>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</si>
  <si>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</si>
  <si>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</si>
  <si>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</si>
  <si>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</si>
  <si>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</si>
  <si>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</si>
  <si>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</si>
  <si>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</si>
  <si>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</si>
  <si>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</si>
  <si>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</si>
  <si>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</si>
  <si>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</si>
  <si>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</si>
  <si>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</si>
  <si>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</si>
  <si>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</si>
  <si>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</si>
  <si>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</si>
  <si>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</si>
  <si>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</si>
  <si>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</si>
  <si>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</si>
  <si>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</si>
  <si>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</si>
  <si>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</si>
  <si>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</si>
  <si>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</si>
  <si>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</si>
  <si>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</si>
  <si>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</si>
  <si>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</si>
  <si>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</si>
  <si>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</si>
  <si>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</si>
  <si>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</si>
  <si>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</si>
  <si>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</si>
  <si>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</si>
  <si>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</si>
  <si>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</si>
  <si>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</si>
  <si>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</si>
  <si>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</si>
  <si>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</si>
  <si>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</si>
  <si>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</si>
  <si>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</si>
  <si>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</si>
  <si>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</si>
  <si>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</si>
  <si>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</si>
  <si>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</si>
  <si>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</si>
  <si>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</si>
  <si>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</si>
  <si>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</si>
  <si>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</si>
  <si>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</si>
  <si>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</si>
  <si>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</si>
  <si>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</si>
  <si>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</si>
  <si>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</si>
  <si>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</si>
  <si>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</si>
  <si>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</si>
  <si>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</si>
  <si>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</si>
  <si>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</si>
  <si>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</si>
  <si>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</si>
  <si>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</si>
  <si>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</si>
  <si>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</si>
  <si>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</si>
  <si>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</si>
  <si>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</si>
  <si>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</si>
  <si>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</si>
  <si>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</si>
  <si>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</si>
  <si>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</si>
  <si>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</si>
  <si>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</si>
  <si>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</si>
  <si>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</si>
  <si>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</si>
  <si>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</si>
  <si>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</si>
  <si>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</si>
  <si>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</si>
  <si>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</si>
  <si>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</si>
  <si>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</si>
  <si>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</si>
  <si>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</si>
  <si>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</si>
  <si>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</si>
  <si>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</si>
  <si>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</si>
  <si>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</si>
  <si>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</si>
  <si>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</si>
  <si>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</si>
  <si>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</si>
  <si>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</si>
  <si>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</si>
  <si>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</si>
  <si>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</si>
  <si>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</si>
  <si>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</si>
  <si>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</si>
  <si>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</si>
  <si>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</si>
  <si>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</si>
  <si>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</si>
  <si>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</si>
  <si>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</si>
  <si>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</si>
  <si>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</si>
  <si>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</si>
  <si>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</si>
  <si>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</si>
  <si>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</si>
  <si>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</si>
  <si>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</si>
  <si>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</si>
  <si>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</si>
  <si>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</si>
  <si>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</si>
  <si>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</si>
  <si>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</si>
  <si>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</si>
  <si>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</si>
  <si>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</si>
  <si>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</si>
  <si>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</si>
  <si>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</si>
  <si>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</si>
  <si>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</si>
  <si>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</si>
  <si>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</si>
  <si>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</si>
  <si>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</si>
  <si>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</si>
  <si>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</si>
  <si>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</si>
  <si>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</si>
  <si>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</si>
  <si>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</si>
  <si>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</si>
  <si>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</si>
  <si>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</si>
  <si>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</si>
  <si>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</si>
  <si>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</si>
  <si>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</si>
  <si>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</si>
  <si>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</si>
  <si>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</si>
  <si>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</si>
  <si>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</si>
  <si>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</si>
  <si>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</si>
  <si>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</si>
  <si>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</si>
  <si>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</si>
  <si>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</si>
  <si>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</si>
  <si>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</si>
  <si>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</si>
  <si>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</si>
  <si>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</si>
  <si>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</si>
  <si>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</si>
  <si>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</si>
  <si>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</si>
  <si>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</si>
  <si>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</si>
  <si>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</si>
  <si>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</si>
  <si>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</si>
  <si>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</si>
  <si>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</si>
  <si>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</si>
  <si>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</si>
  <si>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</si>
  <si>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</si>
  <si>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</si>
  <si>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</si>
  <si>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</si>
  <si>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</si>
  <si>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</si>
  <si>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</si>
  <si>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</si>
  <si>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</si>
  <si>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</si>
  <si>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</si>
  <si>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</si>
  <si>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</si>
  <si>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</si>
  <si>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</si>
  <si>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</si>
  <si>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</si>
  <si>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</si>
  <si>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</si>
  <si>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</si>
  <si>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</si>
  <si>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</si>
  <si>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</si>
  <si>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</si>
  <si>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</si>
  <si>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</si>
  <si>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</si>
  <si>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</si>
  <si>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</si>
  <si>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</si>
  <si>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</si>
  <si>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</si>
  <si>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</si>
  <si>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</si>
  <si>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</si>
  <si>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</si>
  <si>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</si>
  <si>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</si>
  <si>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</si>
  <si>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</si>
  <si>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</si>
  <si>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</si>
  <si>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</si>
  <si>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</si>
  <si>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</si>
  <si>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</si>
  <si>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</si>
  <si>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</si>
  <si>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</si>
  <si>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</si>
  <si>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</si>
  <si>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</si>
  <si>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</si>
  <si>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</si>
  <si>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</si>
  <si>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</si>
  <si>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</si>
  <si>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</si>
  <si>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</si>
  <si>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</si>
  <si>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</si>
  <si>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</si>
  <si>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</si>
  <si>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</si>
  <si>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</si>
  <si>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</si>
  <si>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</si>
  <si>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</si>
  <si>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</si>
  <si>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</si>
  <si>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</si>
  <si>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</si>
  <si>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</si>
  <si>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</si>
  <si>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</si>
  <si>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</si>
  <si>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</si>
  <si>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</si>
  <si>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</si>
  <si>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</si>
  <si>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</si>
  <si>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</si>
  <si>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</si>
  <si>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</si>
  <si>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</si>
  <si>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</si>
  <si>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</si>
  <si>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</si>
  <si>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</si>
  <si>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</si>
  <si>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</si>
  <si>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</si>
  <si>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</si>
  <si>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</si>
  <si>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</si>
  <si>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</si>
  <si>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</si>
  <si>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</si>
  <si>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</si>
  <si>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</si>
  <si>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</si>
  <si>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</si>
  <si>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</si>
  <si>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</si>
  <si>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</si>
  <si>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</si>
  <si>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</si>
  <si>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</si>
  <si>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</si>
  <si>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</si>
  <si>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</si>
  <si>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</si>
  <si>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</si>
  <si>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</si>
  <si>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</si>
  <si>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</si>
  <si>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</si>
  <si>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</si>
  <si>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</si>
  <si>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</si>
  <si>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</si>
  <si>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</si>
  <si>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</si>
  <si>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</si>
  <si>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</si>
  <si>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</si>
  <si>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</si>
  <si>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</si>
  <si>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</si>
  <si>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</si>
  <si>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</si>
  <si>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</si>
  <si>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</si>
  <si>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</si>
  <si>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</si>
  <si>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</si>
  <si>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</si>
  <si>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</si>
  <si>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</si>
  <si>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</si>
  <si>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</si>
  <si>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</si>
  <si>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</si>
  <si>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</si>
  <si>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</si>
  <si>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</si>
  <si>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</si>
  <si>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</si>
  <si>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</si>
  <si>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</si>
  <si>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</si>
  <si>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</si>
  <si>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</si>
  <si>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</si>
  <si>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</si>
  <si>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</si>
  <si>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</si>
  <si>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</si>
  <si>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</si>
  <si>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</si>
  <si>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</si>
  <si>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</si>
  <si>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</si>
  <si>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</si>
  <si>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</si>
  <si>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</si>
  <si>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</si>
  <si>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</si>
  <si>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</si>
  <si>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</si>
  <si>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</si>
  <si>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</si>
  <si>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</si>
  <si>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</si>
  <si>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</si>
  <si>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</si>
  <si>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</si>
  <si>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</si>
  <si>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</si>
  <si>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</si>
  <si>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</si>
  <si>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</si>
  <si>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</si>
  <si>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</si>
  <si>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</si>
  <si>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</si>
  <si>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</si>
  <si>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</si>
  <si>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</si>
  <si>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</si>
  <si>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</si>
  <si>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</si>
  <si>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</si>
  <si>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</si>
  <si>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</si>
  <si>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</si>
  <si>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</si>
  <si>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</si>
  <si>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</si>
  <si>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</si>
  <si>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</si>
  <si>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</si>
  <si>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</si>
  <si>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</si>
  <si>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</si>
  <si>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</si>
  <si>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</si>
  <si>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</si>
  <si>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</si>
  <si>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</si>
  <si>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</si>
  <si>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</si>
  <si>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</si>
  <si>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</si>
  <si>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</si>
  <si>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</si>
  <si>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</si>
  <si>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</si>
  <si>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</si>
  <si>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</si>
  <si>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</si>
  <si>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</si>
  <si>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</si>
  <si>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</si>
  <si>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</si>
  <si>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</si>
  <si>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</si>
  <si>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</si>
  <si>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</si>
  <si>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</si>
  <si>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</si>
  <si>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</si>
  <si>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</si>
  <si>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</si>
  <si>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</si>
  <si>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</si>
  <si>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</si>
  <si>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</si>
  <si>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</si>
  <si>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</si>
  <si>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</si>
  <si>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</si>
  <si>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</si>
  <si>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</si>
  <si>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</si>
  <si>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</si>
  <si>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</si>
  <si>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</si>
  <si>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</si>
  <si>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</si>
  <si>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</si>
  <si>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</si>
  <si>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</si>
  <si>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</si>
  <si>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</si>
  <si>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</si>
  <si>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</si>
  <si>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</si>
  <si>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</si>
  <si>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</si>
  <si>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</si>
  <si>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</si>
  <si>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</si>
  <si>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</si>
  <si>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</si>
  <si>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</si>
  <si>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</si>
  <si>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</si>
  <si>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</si>
  <si>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</si>
  <si>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</si>
  <si>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</si>
  <si>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</si>
  <si>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</si>
  <si>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</si>
  <si>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</si>
  <si>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</si>
  <si>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</si>
  <si>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</si>
  <si>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</si>
  <si>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</si>
  <si>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</si>
  <si>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</si>
  <si>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</si>
  <si>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</si>
  <si>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</si>
  <si>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</si>
  <si>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</si>
  <si>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</si>
  <si>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</si>
  <si>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</si>
  <si>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</si>
  <si>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</si>
  <si>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</si>
  <si>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</si>
  <si>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</si>
  <si>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</si>
  <si>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</si>
  <si>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</si>
  <si>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</si>
  <si>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</si>
  <si>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</si>
  <si>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</si>
  <si>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</si>
  <si>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</si>
  <si>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</si>
  <si>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</si>
  <si>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</si>
  <si>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</si>
  <si>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</si>
  <si>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</si>
  <si>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</si>
  <si>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</si>
  <si>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</si>
  <si>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</si>
  <si>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</si>
  <si>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</si>
  <si>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</si>
  <si>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</si>
  <si>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</si>
  <si>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</si>
  <si>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</si>
  <si>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</si>
  <si>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</si>
  <si>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</si>
  <si>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</si>
  <si>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</si>
  <si>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</si>
  <si>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</si>
  <si>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</si>
  <si>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</si>
  <si>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</si>
  <si>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</si>
  <si>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</si>
  <si>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</si>
  <si>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</si>
  <si>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</si>
  <si>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</si>
  <si>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</si>
  <si>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</si>
  <si>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</si>
  <si>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</si>
  <si>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</si>
  <si>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</si>
  <si>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</si>
  <si>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</si>
  <si>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</si>
  <si>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</si>
  <si>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</si>
  <si>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</si>
  <si>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</si>
  <si>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</si>
  <si>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</si>
  <si>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</si>
  <si>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</si>
  <si>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</si>
  <si>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</si>
  <si>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</si>
  <si>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</si>
  <si>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</si>
  <si>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</si>
  <si>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</si>
  <si>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</si>
  <si>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</si>
  <si>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</si>
  <si>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</si>
  <si>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</si>
  <si>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</si>
  <si>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</si>
  <si>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</si>
  <si>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</si>
  <si>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</si>
  <si>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</si>
  <si>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</si>
  <si>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</si>
  <si>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</si>
  <si>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</si>
  <si>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</si>
  <si>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</si>
  <si>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</si>
  <si>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</si>
  <si>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</si>
  <si>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</si>
  <si>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</si>
  <si>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</si>
  <si>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</si>
  <si>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</si>
  <si>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</si>
  <si>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</si>
  <si>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</si>
  <si>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</si>
  <si>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</si>
  <si>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</si>
  <si>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</si>
  <si>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</si>
  <si>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</si>
  <si>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</si>
  <si>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</si>
  <si>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</si>
  <si>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</si>
  <si>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</si>
  <si>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</si>
  <si>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</si>
  <si>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</si>
  <si>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</si>
  <si>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</si>
  <si>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</si>
  <si>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</si>
  <si>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</si>
  <si>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</si>
  <si>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</si>
  <si>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</si>
  <si>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</si>
  <si>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</si>
  <si>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</si>
  <si>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</si>
  <si>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</si>
  <si>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</si>
  <si>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</si>
  <si>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</si>
  <si>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</si>
  <si>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</si>
  <si>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</si>
  <si>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</si>
  <si>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</si>
  <si>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</si>
  <si>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</si>
  <si>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</si>
  <si>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</si>
  <si>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</si>
  <si>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</si>
  <si>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</si>
  <si>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</si>
  <si>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</si>
  <si>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</si>
  <si>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</si>
  <si>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</si>
  <si>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</si>
  <si>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</si>
  <si>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</si>
  <si>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</si>
  <si>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</si>
  <si>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</si>
  <si>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</si>
  <si>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</si>
  <si>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</si>
  <si>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</si>
  <si>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</si>
  <si>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</si>
  <si>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</si>
  <si>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</si>
  <si>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</si>
  <si>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</si>
  <si>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</si>
  <si>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</si>
  <si>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</si>
  <si>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</si>
  <si>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</si>
  <si>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</si>
  <si>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</si>
  <si>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</si>
  <si>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</si>
  <si>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</si>
  <si>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</si>
  <si>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</si>
  <si>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</si>
  <si>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</si>
  <si>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</si>
  <si>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</si>
  <si>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</si>
  <si>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</si>
  <si>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</si>
  <si>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</si>
  <si>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</si>
  <si>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</si>
  <si>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</si>
  <si>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</si>
  <si>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</si>
  <si>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</si>
  <si>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</si>
  <si>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</si>
  <si>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</si>
  <si>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</si>
  <si>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</si>
  <si>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</si>
  <si>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</si>
  <si>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</si>
  <si>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</si>
  <si>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</si>
  <si>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</si>
  <si>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</si>
  <si>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</si>
  <si>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</si>
  <si>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</si>
  <si>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</si>
  <si>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</si>
  <si>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</si>
  <si>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</si>
  <si>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</si>
  <si>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</si>
  <si>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</si>
  <si>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</si>
  <si>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</si>
  <si>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</si>
  <si>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</si>
  <si>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</si>
  <si>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</si>
  <si>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</si>
  <si>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</si>
  <si>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</si>
  <si>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</si>
  <si>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</si>
  <si>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</si>
  <si>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</si>
  <si>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</si>
  <si>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</si>
  <si>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</si>
  <si>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</si>
  <si>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</si>
  <si>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</si>
  <si>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</si>
  <si>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</si>
  <si>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</si>
  <si>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</si>
  <si>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</si>
  <si>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</si>
  <si>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</si>
  <si>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</si>
  <si>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</si>
  <si>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</si>
  <si>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</si>
  <si>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</si>
  <si>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</si>
  <si>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</si>
  <si>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</si>
  <si>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</si>
  <si>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</si>
  <si>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</si>
  <si>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</si>
  <si>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</si>
  <si>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</si>
  <si>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</si>
  <si>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</si>
  <si>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</si>
  <si>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</si>
  <si>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</si>
  <si>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</si>
  <si>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</si>
  <si>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</si>
  <si>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</si>
  <si>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</si>
  <si>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</si>
  <si>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</si>
  <si>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</si>
  <si>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</si>
  <si>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</si>
  <si>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</si>
  <si>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</si>
  <si>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</si>
  <si>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</si>
  <si>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</si>
  <si>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</si>
  <si>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</si>
  <si>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</si>
  <si>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</si>
  <si>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</si>
  <si>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</si>
  <si>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</si>
  <si>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</si>
  <si>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</si>
  <si>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</si>
  <si>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</si>
  <si>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</si>
  <si>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</si>
  <si>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</si>
  <si>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</si>
  <si>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</si>
  <si>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</si>
  <si>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</si>
  <si>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</si>
  <si>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</si>
  <si>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</si>
  <si>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</si>
  <si>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</si>
  <si>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</si>
  <si>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</si>
  <si>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</si>
  <si>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</si>
  <si>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</si>
  <si>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</si>
  <si>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</si>
  <si>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</si>
  <si>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</si>
  <si>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</si>
  <si>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</si>
  <si>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</si>
  <si>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</si>
  <si>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</si>
  <si>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</si>
  <si>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</si>
  <si>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</si>
  <si>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</si>
  <si>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</si>
  <si>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</si>
  <si>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</si>
  <si>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</si>
  <si>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</si>
  <si>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</si>
  <si>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</si>
  <si>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</si>
  <si>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</si>
  <si>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</si>
  <si>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</si>
  <si>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</si>
  <si>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</si>
  <si>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</si>
  <si>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</si>
  <si>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</si>
  <si>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</si>
  <si>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</si>
  <si>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</si>
  <si>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</si>
  <si>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</si>
  <si>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</si>
  <si>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</si>
  <si>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</si>
  <si>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</si>
  <si>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</si>
  <si>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</si>
  <si>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</si>
  <si>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</si>
  <si>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</si>
  <si>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</si>
  <si>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</si>
  <si>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</si>
  <si>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</si>
  <si>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</si>
  <si>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</si>
  <si>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</si>
  <si>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</si>
  <si>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</si>
  <si>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</si>
  <si>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</si>
  <si>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</si>
  <si>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</si>
  <si>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</si>
  <si>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</si>
  <si>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</si>
  <si>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</si>
  <si>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</si>
  <si>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</si>
  <si>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</si>
  <si>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</si>
  <si>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</si>
  <si>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</si>
  <si>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</si>
  <si>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</si>
  <si>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</si>
  <si>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</si>
  <si>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</si>
  <si>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</si>
  <si>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</si>
  <si>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</si>
  <si>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</si>
  <si>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</si>
  <si>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</si>
  <si>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</si>
  <si>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</si>
  <si>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</si>
  <si>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</si>
  <si>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</si>
  <si>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</si>
  <si>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</si>
  <si>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</si>
  <si>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</si>
  <si>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</si>
  <si>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</si>
  <si>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</si>
  <si>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</si>
  <si>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</si>
  <si>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</si>
  <si>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</si>
  <si>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</si>
  <si>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</si>
  <si>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</si>
  <si>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</si>
  <si>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</si>
  <si>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</si>
  <si>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</si>
  <si>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</si>
  <si>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</si>
  <si>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</si>
  <si>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</si>
  <si>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</si>
  <si>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</si>
  <si>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</si>
  <si>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</si>
  <si>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</si>
  <si>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</si>
  <si>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</si>
  <si>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</si>
  <si>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</si>
  <si>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</si>
  <si>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</si>
  <si>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</si>
  <si>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</si>
  <si>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</si>
  <si>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</si>
  <si>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</si>
  <si>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</si>
  <si>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</si>
  <si>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</si>
  <si>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</si>
  <si>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</si>
  <si>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</si>
  <si>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</si>
  <si>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</si>
  <si>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</si>
  <si>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</si>
  <si>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</si>
  <si>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</si>
  <si>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</si>
  <si>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</si>
  <si>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</si>
  <si>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</si>
  <si>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</si>
  <si>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</si>
  <si>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</si>
  <si>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</si>
  <si>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</si>
  <si>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</si>
  <si>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</si>
  <si>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</si>
  <si>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</si>
  <si>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</si>
  <si>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</si>
  <si>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</si>
  <si>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</si>
  <si>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</si>
  <si>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</si>
  <si>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</si>
  <si>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</si>
  <si>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</si>
  <si>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</si>
  <si>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</si>
  <si>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</si>
  <si>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</si>
  <si>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</si>
  <si>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</si>
  <si>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</si>
  <si>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</si>
  <si>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</si>
  <si>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</si>
  <si>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</si>
  <si>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</si>
  <si>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</si>
  <si>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</si>
  <si>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</si>
  <si>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</si>
  <si>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</si>
  <si>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</si>
  <si>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</si>
  <si>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</si>
  <si>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</si>
  <si>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</si>
  <si>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</si>
  <si>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</si>
  <si>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</si>
  <si>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</si>
  <si>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</si>
  <si>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</si>
  <si>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</si>
  <si>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</si>
  <si>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</si>
  <si>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</si>
  <si>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</si>
  <si>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</si>
  <si>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</si>
  <si>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</si>
  <si>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</si>
  <si>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</si>
  <si>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</si>
  <si>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</si>
  <si>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</si>
  <si>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</si>
  <si>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</si>
  <si>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</si>
  <si>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</si>
  <si>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</si>
  <si>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</si>
  <si>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</si>
  <si>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</si>
  <si>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</si>
  <si>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</si>
  <si>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</si>
  <si>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</si>
  <si>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</si>
  <si>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</si>
  <si>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</si>
  <si>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</si>
  <si>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</si>
  <si>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</si>
  <si>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</si>
  <si>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</si>
  <si>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</si>
  <si>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</si>
  <si>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</si>
  <si>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</si>
  <si>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</si>
  <si>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</si>
  <si>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</si>
  <si>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</si>
  <si>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</si>
  <si>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</si>
  <si>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</si>
  <si>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</si>
  <si>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</si>
  <si>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</si>
  <si>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</si>
  <si>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</si>
  <si>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</si>
  <si>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</si>
  <si>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</si>
  <si>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</si>
  <si>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</si>
  <si>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</si>
  <si>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</si>
  <si>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</si>
  <si>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</si>
  <si>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</si>
  <si>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</si>
  <si>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</si>
  <si>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</si>
  <si>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</si>
  <si>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</si>
  <si>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</si>
  <si>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</si>
  <si>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</si>
  <si>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</si>
  <si>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</si>
  <si>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</si>
  <si>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</si>
  <si>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</si>
  <si>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</si>
  <si>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</si>
  <si>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</si>
  <si>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</si>
  <si>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</si>
  <si>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</si>
  <si>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</si>
  <si>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</si>
  <si>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</si>
  <si>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</si>
  <si>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</si>
  <si>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</si>
  <si>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</si>
  <si>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</si>
  <si>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</si>
  <si>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</si>
  <si>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</si>
  <si>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</si>
  <si>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</si>
  <si>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</si>
  <si>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</si>
  <si>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</si>
  <si>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</si>
  <si>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</si>
  <si>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</si>
  <si>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</si>
  <si>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</si>
  <si>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</si>
  <si>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</si>
  <si>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</si>
  <si>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</si>
  <si>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</si>
  <si>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</si>
  <si>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</si>
  <si>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</si>
  <si>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</si>
  <si>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</si>
  <si>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</si>
  <si>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</si>
  <si>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</si>
  <si>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</si>
  <si>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</si>
  <si>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</si>
  <si>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</si>
  <si>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</si>
  <si>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</si>
  <si>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</si>
  <si>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</si>
  <si>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</si>
  <si>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</si>
  <si>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</si>
  <si>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</si>
  <si>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</si>
  <si>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</si>
  <si>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</si>
  <si>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</si>
  <si>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</si>
  <si>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</si>
  <si>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</si>
  <si>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</si>
  <si>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</si>
  <si>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</si>
  <si>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</si>
  <si>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</si>
  <si>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</si>
  <si>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</si>
  <si>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</si>
  <si>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</si>
  <si>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</si>
  <si>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</si>
  <si>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</si>
  <si>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</si>
  <si>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</si>
  <si>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</si>
  <si>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</si>
  <si>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</si>
  <si>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</si>
  <si>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</si>
  <si>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</si>
  <si>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</si>
  <si>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</si>
  <si>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</si>
  <si>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</si>
  <si>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</si>
  <si>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</si>
  <si>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</si>
  <si>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</si>
  <si>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</si>
  <si>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</si>
  <si>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</si>
  <si>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</si>
  <si>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</si>
  <si>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</si>
  <si>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</si>
  <si>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</si>
  <si>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</si>
  <si>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</si>
  <si>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</si>
  <si>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</si>
  <si>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</si>
  <si>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</si>
  <si>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</si>
  <si>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</si>
  <si>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</si>
  <si>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</si>
  <si>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</si>
  <si>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</si>
  <si>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</si>
  <si>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</si>
  <si>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</si>
  <si>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</si>
  <si>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</si>
  <si>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</si>
  <si>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</si>
  <si>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</si>
  <si>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</si>
  <si>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</si>
  <si>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</si>
  <si>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</si>
  <si>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</si>
  <si>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</si>
  <si>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</si>
  <si>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</si>
  <si>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</si>
  <si>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</si>
  <si>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</si>
  <si>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</si>
  <si>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</si>
  <si>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</si>
  <si>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</si>
  <si>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</si>
  <si>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</si>
  <si>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</si>
  <si>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</si>
  <si>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</si>
  <si>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</si>
  <si>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</si>
  <si>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</si>
  <si>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</si>
  <si>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</si>
  <si>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</si>
  <si>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</si>
  <si>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</si>
  <si>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</si>
  <si>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</si>
  <si>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</si>
  <si>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</si>
  <si>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</si>
  <si>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</si>
  <si>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</si>
  <si>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</si>
  <si>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</si>
  <si>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</si>
  <si>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</si>
  <si>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</si>
  <si>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</si>
  <si>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</si>
  <si>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</si>
  <si>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</si>
  <si>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</si>
  <si>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</si>
  <si>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</si>
  <si>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</si>
  <si>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</si>
  <si>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</si>
  <si>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</si>
  <si>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</si>
  <si>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</si>
  <si>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</si>
  <si>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</si>
  <si>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</si>
  <si>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</si>
  <si>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</si>
  <si>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</si>
  <si>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</si>
  <si>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</si>
  <si>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</si>
  <si>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</si>
  <si>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</si>
  <si>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</si>
  <si>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</si>
  <si>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</si>
  <si>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</si>
  <si>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</si>
  <si>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</si>
  <si>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</si>
  <si>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</si>
  <si>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</si>
  <si>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</si>
  <si>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</si>
  <si>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</si>
  <si>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</si>
  <si>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</si>
  <si>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</si>
  <si>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</si>
  <si>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</si>
  <si>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</si>
  <si>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</si>
  <si>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</si>
  <si>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</si>
  <si>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</si>
  <si>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</si>
  <si>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</si>
  <si>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</si>
  <si>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</si>
  <si>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</si>
  <si>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</si>
  <si>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</si>
  <si>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</si>
  <si>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</si>
  <si>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</si>
  <si>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</si>
  <si>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</si>
  <si>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</si>
  <si>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</si>
  <si>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</si>
  <si>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</si>
  <si>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</si>
  <si>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</si>
  <si>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</si>
  <si>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</si>
  <si>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</si>
  <si>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</si>
  <si>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</si>
  <si>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</si>
  <si>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</si>
  <si>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</si>
  <si>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</si>
  <si>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</si>
  <si>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</si>
  <si>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</si>
  <si>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</si>
  <si>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</si>
  <si>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</si>
  <si>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</si>
  <si>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</si>
  <si>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</si>
  <si>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</si>
  <si>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</si>
  <si>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</si>
  <si>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</si>
  <si>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</si>
  <si>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</si>
  <si>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</si>
  <si>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</si>
  <si>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</si>
  <si>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</si>
  <si>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</si>
  <si>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</si>
  <si>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</si>
  <si>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</si>
  <si>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</si>
  <si>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</si>
  <si>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</si>
  <si>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</si>
  <si>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</si>
  <si>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</si>
  <si>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</si>
  <si>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</si>
  <si>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</si>
  <si>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</si>
  <si>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</si>
  <si>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</si>
  <si>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</si>
  <si>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</si>
  <si>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</si>
  <si>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</si>
  <si>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</si>
  <si>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</si>
  <si>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</si>
  <si>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</si>
  <si>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</si>
  <si>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</si>
  <si>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</si>
  <si>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</si>
  <si>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</si>
  <si>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</si>
  <si>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</si>
  <si>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</si>
  <si>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</si>
  <si>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</si>
  <si>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</si>
  <si>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</si>
  <si>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</si>
  <si>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</si>
  <si>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</si>
  <si>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</si>
  <si>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</si>
  <si>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</si>
  <si>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</si>
  <si>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</si>
  <si>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</si>
  <si>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</si>
  <si>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</si>
  <si>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</si>
  <si>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</si>
  <si>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</si>
  <si>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</si>
  <si>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</si>
  <si>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</si>
  <si>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</si>
  <si>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</si>
  <si>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</si>
  <si>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</si>
  <si>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</si>
  <si>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</si>
  <si>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</si>
  <si>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</si>
  <si>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</si>
  <si>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</si>
  <si>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</si>
  <si>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</si>
  <si>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</si>
  <si>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</si>
  <si>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</si>
  <si>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</si>
  <si>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</si>
  <si>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</si>
  <si>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</si>
  <si>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</si>
  <si>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</si>
  <si>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</si>
  <si>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</si>
  <si>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</si>
  <si>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</si>
  <si>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</si>
  <si>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</si>
  <si>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</si>
  <si>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</si>
  <si>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</si>
  <si>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</si>
  <si>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</si>
  <si>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</si>
  <si>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</si>
  <si>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</si>
  <si>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</si>
  <si>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</si>
  <si>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</si>
  <si>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</si>
  <si>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</si>
  <si>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</si>
  <si>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</si>
  <si>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</si>
  <si>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</si>
  <si>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</si>
  <si>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</si>
  <si>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</si>
  <si>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</si>
  <si>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</si>
  <si>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</si>
  <si>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</si>
  <si>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</si>
  <si>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</si>
  <si>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</si>
  <si>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</si>
  <si>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</si>
  <si>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</si>
  <si>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</si>
  <si>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</si>
  <si>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</si>
  <si>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</si>
  <si>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</si>
  <si>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</si>
  <si>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</si>
  <si>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</si>
  <si>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</si>
  <si>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</si>
  <si>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</si>
  <si>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</si>
  <si>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</si>
  <si>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</si>
  <si>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</si>
  <si>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</si>
  <si>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</si>
  <si>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</si>
  <si>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</si>
  <si>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</si>
  <si>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</si>
  <si>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</si>
  <si>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</si>
  <si>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</si>
  <si>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</si>
  <si>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</si>
  <si>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</si>
  <si>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</si>
  <si>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</si>
  <si>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</si>
  <si>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</si>
  <si>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</si>
  <si>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</si>
  <si>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</si>
  <si>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</si>
  <si>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</si>
  <si>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</si>
  <si>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</si>
  <si>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</si>
  <si>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</si>
  <si>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</si>
  <si>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</si>
  <si>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</si>
  <si>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</si>
  <si>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</si>
  <si>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</si>
  <si>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</si>
  <si>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</si>
  <si>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</si>
  <si>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</si>
  <si>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</si>
  <si>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</si>
  <si>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</si>
  <si>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</si>
  <si>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</si>
  <si>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</si>
  <si>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</si>
  <si>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</si>
  <si>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</si>
  <si>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</si>
  <si>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</si>
  <si>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</si>
  <si>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</si>
  <si>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</si>
  <si>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</si>
  <si>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</si>
  <si>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</si>
  <si>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</si>
  <si>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</si>
  <si>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</si>
  <si>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</si>
  <si>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</si>
  <si>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</si>
  <si>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</si>
  <si>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</si>
  <si>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</si>
  <si>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</si>
  <si>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</si>
  <si>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</si>
  <si>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</si>
  <si>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</si>
  <si>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</si>
  <si>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</si>
  <si>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</si>
  <si>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</si>
  <si>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</si>
  <si>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</si>
  <si>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</si>
  <si>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</si>
  <si>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</si>
  <si>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</si>
  <si>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</si>
  <si>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</si>
  <si>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</si>
  <si>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</si>
  <si>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</si>
  <si>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</si>
  <si>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</si>
  <si>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</si>
  <si>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</si>
  <si>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</si>
  <si>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</si>
  <si>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</si>
  <si>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</si>
  <si>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</si>
  <si>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</si>
  <si>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</si>
  <si>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</si>
  <si>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</si>
  <si>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</si>
  <si>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</si>
  <si>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</si>
  <si>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</si>
  <si>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</si>
  <si>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</si>
  <si>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</si>
  <si>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</si>
  <si>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</si>
  <si>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</si>
  <si>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</si>
  <si>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</si>
  <si>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</si>
  <si>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</si>
  <si>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</si>
  <si>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</si>
  <si>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</si>
  <si>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</si>
  <si>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</si>
  <si>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</si>
  <si>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</si>
  <si>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</si>
  <si>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</si>
  <si>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</si>
  <si>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</si>
  <si>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</si>
  <si>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</si>
  <si>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</si>
  <si>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</si>
  <si>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</si>
  <si>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</si>
  <si>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</si>
  <si>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</si>
  <si>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</si>
  <si>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</si>
  <si>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</si>
  <si>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</si>
  <si>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</si>
  <si>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</si>
  <si>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</si>
  <si>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</si>
  <si>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</si>
  <si>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</si>
  <si>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</si>
  <si>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</si>
  <si>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</si>
  <si>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</si>
  <si>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</si>
  <si>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</si>
  <si>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</si>
  <si>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</si>
  <si>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</si>
  <si>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</si>
  <si>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</si>
  <si>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</si>
  <si>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</si>
  <si>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</si>
  <si>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</si>
  <si>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</si>
  <si>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</si>
  <si>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</si>
  <si>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</si>
  <si>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</si>
  <si>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</si>
  <si>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</si>
  <si>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</si>
  <si>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</si>
  <si>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</si>
  <si>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</si>
  <si>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</si>
  <si>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</si>
  <si>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</si>
  <si>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</si>
  <si>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</si>
  <si>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</si>
  <si>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</si>
  <si>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</si>
  <si>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</si>
  <si>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</si>
  <si>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</si>
  <si>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</si>
  <si>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</si>
  <si>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</si>
  <si>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</si>
  <si>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</si>
  <si>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</si>
  <si>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</si>
  <si>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</si>
  <si>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</si>
  <si>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</si>
  <si>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</si>
  <si>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</si>
  <si>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</si>
  <si>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</si>
  <si>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</si>
  <si>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</si>
  <si>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</si>
  <si>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</si>
  <si>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</si>
  <si>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</si>
  <si>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</si>
  <si>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</si>
  <si>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</si>
  <si>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</si>
  <si>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</si>
  <si>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</si>
  <si>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</si>
  <si>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</si>
  <si>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</si>
  <si>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</si>
  <si>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</si>
  <si>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</si>
  <si>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</si>
  <si>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</si>
  <si>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</si>
  <si>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</si>
  <si>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</si>
  <si>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</si>
  <si>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</si>
  <si>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</si>
  <si>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</si>
  <si>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</si>
  <si>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</si>
  <si>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</si>
  <si>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</si>
  <si>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</si>
  <si>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</si>
  <si>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</si>
  <si>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</si>
  <si>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</si>
  <si>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</si>
  <si>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</si>
  <si>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</si>
  <si>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</si>
  <si>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</si>
  <si>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</si>
  <si>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</si>
  <si>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</si>
  <si>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</si>
  <si>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</si>
  <si>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</si>
  <si>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</si>
  <si>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</si>
  <si>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</si>
  <si>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</si>
  <si>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</si>
  <si>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</si>
  <si>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</si>
  <si>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</si>
  <si>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</si>
  <si>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</si>
  <si>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</si>
  <si>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</si>
  <si>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</si>
  <si>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</si>
  <si>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</si>
  <si>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</si>
  <si>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</si>
  <si>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</si>
  <si>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</si>
  <si>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</si>
  <si>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</si>
  <si>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</si>
  <si>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</si>
  <si>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</si>
  <si>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</si>
  <si>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</si>
  <si>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</si>
  <si>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</si>
  <si>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</si>
  <si>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</si>
  <si>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</si>
  <si>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</si>
  <si>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</si>
  <si>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</si>
  <si>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</si>
  <si>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</si>
  <si>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</si>
  <si>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</si>
  <si>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</si>
  <si>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</si>
  <si>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</si>
  <si>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</si>
  <si>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</si>
  <si>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</si>
  <si>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</si>
  <si>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</si>
  <si>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</si>
  <si>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</si>
  <si>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</si>
  <si>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</si>
  <si>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</si>
  <si>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</si>
  <si>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</si>
  <si>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</si>
  <si>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</si>
  <si>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</si>
  <si>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</si>
  <si>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</si>
  <si>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</si>
  <si>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</si>
  <si>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</si>
  <si>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</si>
  <si>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</si>
  <si>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</si>
  <si>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</si>
  <si>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</si>
  <si>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</si>
  <si>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</si>
  <si>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</si>
  <si>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</si>
  <si>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</si>
  <si>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</si>
  <si>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</si>
  <si>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</si>
  <si>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</si>
  <si>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</si>
  <si>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</si>
  <si>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</si>
  <si>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</si>
  <si>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</si>
  <si>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</si>
  <si>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</si>
  <si>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</si>
  <si>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</si>
  <si>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</si>
  <si>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</si>
  <si>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</si>
  <si>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</si>
  <si>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</si>
  <si>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</si>
  <si>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</si>
  <si>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</si>
  <si>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</si>
  <si>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</si>
  <si>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</si>
  <si>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</si>
  <si>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</si>
  <si>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</si>
  <si>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</si>
  <si>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</si>
  <si>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</si>
  <si>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</si>
  <si>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</si>
  <si>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</si>
  <si>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</si>
  <si>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</si>
  <si>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</si>
  <si>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</si>
  <si>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</si>
  <si>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</si>
  <si>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</si>
  <si>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</si>
  <si>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</si>
  <si>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</si>
  <si>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</si>
  <si>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</si>
  <si>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</si>
  <si>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</si>
  <si>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</si>
  <si>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</si>
  <si>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</si>
  <si>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</si>
  <si>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</si>
  <si>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</si>
  <si>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</si>
  <si>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</si>
  <si>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</si>
  <si>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</si>
  <si>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</si>
  <si>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</si>
  <si>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</si>
  <si>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</si>
  <si>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</si>
  <si>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</si>
  <si>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</si>
  <si>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</si>
  <si>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</si>
  <si>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</si>
  <si>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</si>
  <si>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</si>
  <si>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</si>
  <si>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</si>
  <si>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</si>
  <si>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</si>
  <si>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</si>
  <si>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</si>
  <si>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</si>
  <si>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</si>
  <si>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</si>
  <si>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</si>
  <si>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</si>
  <si>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</si>
  <si>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</si>
  <si>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</si>
  <si>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</si>
  <si>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</si>
  <si>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</si>
  <si>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</si>
  <si>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</si>
  <si>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</si>
  <si>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</si>
  <si>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</si>
  <si>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</si>
  <si>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</si>
  <si>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</si>
  <si>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</si>
  <si>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</si>
  <si>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</si>
  <si>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</si>
  <si>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</si>
  <si>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</si>
  <si>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</si>
  <si>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</si>
  <si>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</si>
  <si>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</si>
  <si>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</si>
  <si>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</si>
  <si>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</si>
  <si>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</si>
  <si>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</si>
  <si>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</si>
  <si>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</si>
  <si>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</si>
  <si>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</si>
  <si>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</si>
  <si>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</si>
  <si>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</si>
  <si>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</si>
  <si>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</si>
  <si>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</si>
  <si>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</si>
  <si>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</si>
  <si>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</si>
  <si>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</si>
  <si>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</si>
  <si>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</si>
  <si>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</si>
  <si>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</si>
  <si>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</si>
  <si>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</si>
  <si>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</si>
  <si>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</si>
  <si>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</si>
  <si>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</si>
  <si>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</si>
  <si>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</si>
  <si>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</si>
  <si>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</si>
  <si>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</si>
  <si>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</si>
  <si>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</si>
  <si>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</si>
  <si>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</si>
  <si>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</si>
  <si>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</si>
  <si>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</si>
  <si>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</si>
  <si>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</si>
  <si>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</si>
  <si>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</si>
  <si>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</si>
  <si>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</si>
  <si>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</si>
  <si>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</si>
  <si>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</si>
  <si>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</si>
  <si>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</si>
  <si>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</si>
  <si>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</si>
  <si>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</si>
  <si>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</si>
  <si>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</si>
  <si>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</si>
  <si>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</si>
  <si>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</si>
  <si>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</si>
  <si>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</si>
  <si>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</si>
  <si>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</si>
  <si>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</si>
  <si>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</si>
  <si>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</si>
  <si>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</si>
  <si>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</si>
  <si>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</si>
  <si>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</si>
  <si>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</si>
  <si>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</si>
  <si>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</si>
  <si>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</si>
  <si>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</si>
  <si>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</si>
  <si>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</si>
  <si>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</si>
  <si>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</si>
  <si>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</si>
  <si>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</si>
  <si>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</si>
  <si>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</si>
  <si>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</si>
  <si>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</si>
  <si>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</si>
  <si>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</si>
  <si>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</si>
  <si>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</si>
  <si>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</si>
  <si>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</si>
  <si>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</si>
  <si>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</si>
  <si>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</si>
  <si>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</si>
  <si>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</si>
  <si>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</si>
  <si>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</si>
  <si>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</si>
  <si>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</si>
  <si>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</si>
  <si>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</si>
  <si>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</si>
  <si>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</si>
  <si>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</si>
  <si>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</si>
  <si>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</si>
  <si>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</si>
  <si>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</si>
  <si>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</si>
  <si>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</si>
  <si>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</si>
  <si>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</si>
  <si>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</si>
  <si>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</si>
  <si>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</si>
  <si>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</si>
  <si>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</si>
  <si>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</si>
  <si>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</si>
  <si>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</si>
  <si>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</si>
  <si>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</si>
  <si>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</si>
  <si>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</si>
  <si>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</si>
  <si>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</si>
  <si>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</si>
  <si>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</si>
  <si>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</si>
  <si>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</si>
  <si>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</si>
  <si>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</si>
  <si>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</si>
  <si>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</si>
  <si>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</si>
  <si>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</si>
  <si>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</si>
  <si>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</si>
  <si>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</si>
  <si>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</si>
  <si>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</si>
  <si>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</si>
  <si>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</si>
  <si>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</si>
  <si>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</si>
  <si>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</si>
  <si>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</si>
  <si>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</si>
  <si>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</si>
  <si>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</si>
  <si>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</si>
  <si>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</si>
  <si>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</si>
  <si>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</si>
  <si>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</si>
  <si>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</si>
  <si>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</si>
  <si>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</si>
  <si>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</si>
  <si>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</si>
  <si>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</si>
  <si>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</si>
  <si>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</si>
  <si>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</si>
  <si>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</si>
  <si>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</si>
  <si>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</si>
  <si>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</si>
  <si>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</si>
  <si>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</si>
  <si>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</si>
  <si>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</si>
  <si>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</si>
  <si>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</si>
  <si>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</si>
  <si>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</si>
  <si>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</si>
  <si>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</si>
  <si>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</si>
  <si>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</si>
  <si>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</si>
  <si>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</si>
  <si>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</si>
  <si>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</si>
  <si>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</si>
  <si>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</si>
  <si>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</si>
  <si>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</si>
  <si>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</si>
  <si>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</si>
  <si>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</si>
  <si>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</si>
  <si>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</si>
  <si>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</si>
  <si>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</si>
  <si>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</si>
  <si>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</si>
  <si>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</si>
  <si>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</si>
  <si>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</si>
  <si>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</si>
  <si>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</si>
  <si>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</si>
  <si>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</si>
  <si>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</si>
  <si>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</si>
  <si>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</si>
  <si>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</si>
  <si>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</si>
  <si>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</si>
  <si>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</si>
  <si>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</si>
  <si>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</si>
  <si>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</si>
  <si>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</si>
  <si>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</si>
  <si>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</si>
  <si>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</si>
  <si>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</si>
  <si>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</si>
  <si>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</si>
  <si>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</si>
  <si>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</si>
  <si>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</si>
  <si>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</si>
  <si>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</si>
  <si>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</si>
  <si>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</si>
  <si>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</si>
  <si>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</si>
  <si>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</si>
  <si>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</si>
  <si>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</si>
  <si>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</si>
  <si>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</si>
  <si>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</si>
  <si>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</si>
  <si>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</si>
  <si>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</si>
  <si>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</si>
  <si>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</si>
  <si>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</si>
  <si>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</si>
  <si>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</si>
  <si>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</si>
  <si>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</si>
  <si>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</si>
  <si>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</si>
  <si>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</si>
  <si>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</si>
  <si>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</si>
  <si>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</si>
  <si>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</si>
  <si>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</si>
  <si>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</si>
  <si>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</si>
  <si>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</si>
  <si>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</si>
  <si>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</si>
  <si>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</si>
  <si>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</si>
  <si>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</si>
  <si>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</si>
  <si>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</si>
  <si>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</si>
  <si>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</si>
  <si>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</si>
  <si>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</si>
  <si>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</si>
  <si>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</si>
  <si>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</si>
  <si>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</si>
  <si>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</si>
  <si>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</si>
  <si>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</si>
  <si>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</si>
  <si>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</si>
  <si>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</si>
  <si>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</si>
  <si>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</si>
  <si>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</si>
  <si>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</si>
  <si>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</si>
  <si>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</si>
  <si>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</si>
  <si>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</si>
  <si>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</si>
  <si>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</si>
  <si>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</si>
  <si>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</si>
  <si>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</si>
  <si>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</si>
  <si>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</si>
  <si>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</si>
  <si>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</si>
  <si>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</si>
  <si>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</si>
  <si>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</si>
  <si>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</si>
  <si>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</si>
  <si>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</si>
  <si>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</si>
  <si>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</si>
  <si>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</si>
  <si>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</si>
  <si>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</si>
  <si>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</si>
  <si>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</si>
  <si>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</si>
  <si>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</si>
  <si>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</si>
  <si>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</si>
  <si>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</si>
  <si>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</si>
  <si>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</si>
  <si>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</si>
  <si>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</si>
  <si>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</si>
  <si>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</si>
  <si>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</si>
  <si>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</si>
  <si>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</si>
  <si>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</si>
  <si>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</si>
  <si>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</si>
  <si>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</si>
  <si>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</si>
  <si>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</si>
  <si>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</si>
  <si>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</si>
  <si>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</si>
  <si>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</si>
  <si>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</si>
  <si>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</si>
  <si>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</si>
  <si>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</si>
  <si>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</si>
  <si>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</si>
  <si>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</si>
  <si>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</si>
  <si>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</si>
  <si>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</si>
  <si>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</si>
  <si>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</si>
  <si>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</si>
  <si>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</si>
  <si>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</si>
  <si>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</si>
  <si>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</si>
  <si>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</si>
  <si>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</si>
  <si>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</si>
  <si>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</si>
  <si>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</si>
  <si>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</si>
  <si>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</si>
  <si>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</si>
  <si>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</si>
  <si>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</si>
  <si>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</si>
  <si>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</si>
  <si>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</si>
  <si>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</si>
  <si>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</si>
  <si>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</si>
  <si>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</si>
  <si>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</si>
  <si>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</si>
  <si>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</si>
  <si>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</si>
  <si>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</si>
  <si>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</si>
  <si>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</si>
  <si>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</si>
  <si>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</si>
  <si>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</si>
  <si>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</si>
  <si>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</si>
  <si>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</si>
  <si>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</si>
  <si>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</si>
  <si>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</si>
  <si>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</si>
  <si>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</si>
  <si>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</si>
  <si>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</si>
  <si>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</si>
  <si>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</si>
  <si>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</si>
  <si>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</si>
  <si>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</si>
  <si>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</si>
  <si>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</si>
  <si>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</si>
  <si>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</si>
  <si>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</si>
  <si>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</si>
  <si>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</si>
  <si>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</si>
  <si>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</si>
  <si>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</si>
  <si>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</si>
  <si>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</si>
  <si>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</si>
  <si>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</si>
  <si>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</si>
  <si>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</si>
  <si>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</si>
  <si>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</si>
  <si>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</si>
  <si>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</si>
  <si>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</si>
  <si>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</si>
  <si>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</si>
  <si>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</si>
  <si>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</si>
  <si>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</si>
  <si>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</si>
  <si>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</si>
  <si>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</si>
  <si>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</si>
  <si>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</si>
  <si>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</si>
  <si>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</si>
  <si>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</si>
  <si>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</si>
  <si>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</si>
  <si>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</si>
  <si>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</si>
  <si>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</si>
  <si>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</si>
  <si>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</si>
  <si>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</si>
  <si>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</si>
  <si>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</si>
  <si>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</si>
  <si>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</si>
  <si>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</si>
  <si>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</si>
  <si>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</si>
  <si>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</si>
  <si>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</si>
  <si>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</si>
  <si>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</si>
  <si>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</si>
  <si>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</si>
  <si>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</si>
  <si>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</si>
  <si>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</si>
  <si>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</si>
  <si>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</si>
  <si>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</si>
  <si>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</si>
  <si>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</si>
  <si>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</si>
  <si>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</si>
  <si>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</si>
  <si>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</si>
  <si>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</si>
  <si>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</si>
  <si>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</si>
  <si>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</si>
  <si>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</si>
  <si>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</si>
  <si>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</si>
  <si>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</si>
  <si>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</si>
  <si>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</si>
  <si>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</si>
  <si>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</si>
  <si>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</si>
  <si>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</si>
  <si>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</si>
  <si>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</si>
  <si>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</si>
  <si>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</si>
  <si>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</si>
  <si>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</si>
  <si>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</si>
  <si>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</si>
  <si>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</si>
  <si>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</si>
  <si>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</si>
  <si>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</si>
  <si>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</si>
  <si>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</si>
  <si>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</si>
  <si>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</si>
  <si>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</si>
  <si>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</si>
  <si>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</si>
  <si>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</si>
  <si>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</si>
  <si>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</si>
  <si>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</si>
  <si>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</si>
  <si>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</si>
  <si>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</si>
  <si>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</si>
  <si>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</si>
  <si>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</si>
  <si>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</si>
  <si>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</si>
  <si>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</si>
  <si>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</si>
  <si>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</si>
  <si>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</si>
  <si>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</si>
  <si>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</si>
  <si>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</si>
  <si>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</si>
  <si>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</si>
  <si>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</si>
  <si>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</si>
  <si>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</si>
  <si>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</si>
  <si>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</si>
  <si>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</si>
  <si>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</si>
  <si>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</si>
  <si>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</si>
  <si>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</si>
  <si>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</si>
  <si>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</si>
  <si>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</si>
  <si>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</si>
  <si>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</si>
  <si>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</si>
  <si>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</si>
  <si>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</si>
  <si>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</si>
  <si>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</si>
  <si>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</si>
  <si>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</si>
  <si>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</si>
  <si>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</si>
  <si>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</si>
  <si>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</si>
  <si>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</si>
  <si>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</si>
  <si>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</si>
  <si>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</si>
  <si>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</si>
  <si>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</si>
  <si>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</si>
  <si>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</si>
  <si>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</si>
  <si>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</si>
  <si>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</si>
  <si>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</si>
  <si>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</si>
  <si>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</si>
  <si>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</si>
  <si>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</si>
  <si>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</si>
  <si>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</si>
  <si>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</si>
  <si>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</si>
  <si>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</si>
  <si>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</si>
  <si>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</si>
  <si>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</si>
  <si>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</si>
  <si>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</si>
  <si>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</si>
  <si>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</si>
  <si>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</si>
  <si>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</si>
  <si>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</si>
  <si>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</si>
  <si>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</si>
  <si>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</si>
  <si>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</si>
  <si>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</si>
  <si>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</si>
  <si>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</si>
  <si>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</si>
  <si>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</si>
  <si>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</si>
  <si>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</si>
  <si>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</si>
  <si>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</si>
  <si>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</si>
  <si>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</si>
  <si>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</si>
  <si>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</si>
  <si>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</si>
  <si>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</si>
  <si>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</si>
  <si>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</si>
  <si>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</si>
  <si>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</si>
  <si>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</si>
  <si>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</si>
  <si>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</si>
  <si>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</si>
  <si>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</si>
  <si>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</si>
  <si>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</si>
  <si>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</si>
  <si>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</si>
  <si>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</si>
  <si>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</si>
  <si>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</si>
  <si>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</si>
  <si>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</si>
  <si>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</si>
  <si>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</si>
  <si>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</si>
  <si>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</si>
  <si>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</si>
  <si>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</si>
  <si>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</si>
  <si>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</si>
  <si>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</si>
  <si>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</si>
  <si>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</si>
  <si>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</si>
  <si>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</si>
  <si>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</si>
  <si>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</si>
  <si>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</si>
  <si>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</si>
  <si>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</si>
  <si>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</si>
  <si>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</si>
  <si>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</si>
  <si>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</si>
  <si>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</si>
  <si>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</si>
  <si>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</si>
  <si>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</si>
  <si>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</si>
  <si>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</si>
  <si>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</si>
  <si>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</si>
  <si>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</si>
  <si>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</si>
  <si>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</si>
  <si>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</si>
  <si>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</si>
  <si>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</si>
  <si>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</si>
  <si>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</si>
  <si>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</si>
  <si>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</si>
  <si>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</si>
  <si>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</si>
  <si>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</si>
  <si>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</si>
  <si>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</si>
  <si>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</si>
  <si>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</si>
  <si>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</si>
  <si>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</si>
  <si>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</si>
  <si>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</si>
  <si>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</si>
  <si>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</si>
  <si>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</si>
  <si>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</si>
  <si>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</si>
  <si>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</si>
  <si>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</si>
  <si>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</si>
  <si>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</si>
  <si>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</si>
  <si>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</si>
  <si>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</si>
  <si>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</si>
  <si>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</si>
  <si>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</si>
  <si>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</si>
  <si>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</si>
  <si>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</si>
  <si>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</si>
  <si>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</si>
  <si>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</si>
  <si>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</si>
  <si>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</si>
  <si>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</si>
  <si>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</si>
  <si>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</si>
  <si>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</si>
  <si>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</si>
  <si>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</si>
  <si>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</si>
  <si>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</si>
  <si>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</si>
  <si>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</si>
  <si>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</si>
  <si>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</si>
  <si>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</si>
  <si>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</si>
  <si>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</si>
  <si>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</si>
  <si>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</si>
  <si>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</si>
  <si>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</si>
  <si>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</si>
  <si>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</si>
  <si>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</si>
  <si>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</si>
  <si>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</si>
  <si>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</si>
  <si>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</si>
  <si>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</si>
  <si>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</si>
  <si>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</si>
  <si>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</si>
  <si>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</si>
  <si>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</si>
  <si>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</si>
  <si>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</si>
  <si>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</si>
  <si>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</si>
  <si>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</si>
  <si>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</si>
  <si>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</si>
  <si>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</si>
  <si>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</si>
  <si>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</si>
  <si>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</si>
  <si>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</si>
  <si>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</si>
  <si>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</si>
  <si>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</si>
  <si>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</si>
  <si>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</si>
  <si>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</si>
  <si>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</si>
  <si>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</si>
  <si>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</si>
  <si>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</si>
  <si>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</si>
  <si>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</si>
  <si>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</si>
  <si>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</si>
  <si>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</si>
  <si>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</si>
  <si>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</si>
  <si>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</si>
  <si>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</si>
  <si>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</si>
  <si>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</si>
  <si>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</si>
  <si>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</si>
  <si>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</si>
  <si>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</si>
  <si>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</si>
  <si>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</si>
  <si>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</si>
  <si>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</si>
  <si>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</si>
  <si>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</si>
  <si>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</si>
  <si>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</si>
  <si>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</si>
  <si>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</si>
  <si>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</si>
  <si>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</si>
  <si>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</si>
  <si>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</si>
  <si>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</si>
  <si>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</si>
  <si>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</si>
  <si>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</si>
  <si>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</si>
  <si>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</si>
  <si>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</si>
  <si>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</si>
  <si>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</si>
  <si>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</si>
  <si>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</si>
  <si>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</si>
  <si>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</si>
  <si>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</si>
  <si>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</si>
  <si>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</si>
  <si>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</si>
  <si>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</si>
  <si>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</si>
  <si>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</si>
  <si>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</si>
  <si>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</si>
  <si>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</si>
  <si>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</si>
  <si>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</si>
  <si>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</si>
  <si>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</si>
  <si>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</si>
  <si>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</si>
  <si>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</si>
  <si>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</si>
  <si>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</si>
  <si>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</si>
  <si>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</si>
  <si>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</si>
  <si>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</si>
  <si>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</si>
  <si>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</si>
  <si>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</si>
  <si>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</si>
  <si>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</si>
  <si>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</si>
  <si>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</si>
  <si>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</si>
  <si>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</si>
  <si>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</si>
  <si>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</si>
  <si>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</si>
  <si>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</si>
  <si>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</si>
  <si>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</si>
  <si>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</si>
  <si>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</si>
  <si>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</si>
  <si>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</si>
  <si>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</si>
  <si>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</si>
  <si>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</si>
  <si>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</si>
  <si>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</si>
  <si>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</si>
  <si>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</si>
  <si>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</si>
  <si>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</si>
  <si>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</si>
  <si>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</si>
  <si>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</si>
  <si>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</si>
  <si>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</si>
  <si>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</si>
  <si>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</si>
  <si>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</si>
  <si>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</si>
  <si>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</si>
  <si>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</si>
  <si>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</si>
  <si>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</si>
  <si>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</si>
  <si>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</si>
  <si>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</si>
  <si>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</si>
  <si>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</si>
  <si>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</si>
  <si>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</si>
  <si>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</si>
  <si>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</si>
  <si>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</si>
  <si>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</si>
  <si>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</si>
  <si>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</si>
  <si>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</si>
  <si>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</si>
  <si>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</si>
  <si>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</si>
  <si>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</si>
  <si>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</si>
  <si>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</si>
  <si>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</si>
  <si>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</si>
  <si>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</si>
  <si>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</si>
  <si>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</si>
  <si>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</si>
  <si>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</si>
  <si>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</si>
  <si>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</si>
  <si>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</si>
  <si>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</si>
  <si>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</si>
  <si>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</si>
  <si>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</si>
  <si>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</si>
  <si>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</si>
  <si>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</si>
  <si>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</si>
  <si>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</si>
  <si>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</si>
  <si>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</si>
  <si>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</si>
  <si>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</si>
  <si>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</si>
  <si>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</si>
  <si>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</si>
  <si>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</si>
  <si>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</si>
  <si>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</si>
  <si>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</si>
  <si>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</si>
  <si>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</si>
  <si>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</si>
  <si>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</si>
  <si>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</si>
  <si>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</si>
  <si>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</si>
  <si>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</si>
  <si>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</si>
  <si>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</si>
  <si>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</si>
  <si>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</si>
  <si>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</si>
  <si>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</si>
  <si>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</si>
  <si>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</si>
  <si>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</si>
  <si>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</si>
  <si>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</si>
  <si>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</si>
  <si>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</si>
  <si>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</si>
  <si>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</si>
  <si>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</si>
  <si>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</si>
  <si>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</si>
  <si>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</si>
  <si>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</si>
  <si>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</si>
  <si>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</si>
  <si>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</si>
  <si>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</si>
  <si>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</si>
  <si>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</si>
  <si>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</si>
  <si>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</si>
  <si>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</si>
  <si>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</si>
  <si>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</si>
  <si>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</si>
  <si>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</si>
  <si>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</si>
  <si>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</si>
  <si>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</si>
  <si>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</si>
  <si>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</si>
  <si>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</si>
  <si>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</si>
  <si>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</si>
  <si>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</si>
  <si>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</si>
  <si>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</si>
  <si>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</si>
  <si>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</si>
  <si>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</si>
  <si>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</si>
  <si>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</si>
  <si>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</si>
  <si>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</si>
  <si>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</si>
  <si>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</si>
  <si>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</si>
  <si>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</si>
  <si>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</si>
  <si>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</si>
  <si>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</si>
  <si>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</si>
  <si>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</si>
  <si>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</si>
  <si>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</si>
  <si>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</si>
  <si>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</si>
  <si>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</si>
  <si>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</si>
  <si>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</si>
  <si>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</si>
  <si>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</si>
  <si>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</si>
  <si>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</si>
  <si>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</si>
  <si>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</si>
  <si>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</si>
  <si>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</si>
  <si>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</si>
  <si>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</si>
  <si>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</si>
  <si>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</si>
  <si>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</si>
  <si>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</si>
  <si>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</si>
  <si>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</si>
  <si>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</si>
  <si>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</si>
  <si>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</si>
  <si>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</si>
  <si>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</si>
  <si>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</si>
  <si>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</si>
  <si>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</si>
  <si>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</si>
  <si>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</si>
  <si>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</si>
  <si>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</si>
  <si>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</si>
  <si>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</si>
  <si>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</si>
  <si>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</si>
  <si>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</si>
  <si>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</si>
  <si>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</si>
  <si>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</si>
  <si>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</si>
  <si>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</si>
  <si>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</si>
  <si>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</si>
  <si>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</si>
  <si>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</si>
  <si>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</si>
  <si>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</si>
  <si>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</si>
  <si>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</si>
  <si>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</si>
  <si>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</si>
  <si>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</si>
  <si>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</si>
  <si>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</si>
  <si>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</si>
  <si>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</si>
  <si>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</si>
  <si>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</si>
  <si>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</si>
  <si>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</si>
  <si>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</si>
  <si>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</si>
  <si>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</si>
  <si>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</si>
  <si>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</si>
  <si>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</si>
  <si>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</si>
  <si>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</si>
  <si>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</si>
  <si>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</si>
  <si>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</si>
  <si>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</si>
  <si>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</si>
  <si>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</si>
  <si>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</si>
  <si>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</si>
  <si>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</si>
  <si>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</si>
  <si>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</si>
  <si>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</si>
  <si>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</si>
  <si>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</si>
  <si>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</si>
  <si>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</si>
  <si>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</si>
  <si>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</si>
  <si>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</si>
  <si>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</si>
  <si>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</si>
  <si>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</si>
  <si>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</si>
  <si>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</si>
  <si>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</si>
  <si>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</si>
  <si>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</si>
  <si>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</si>
  <si>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</si>
  <si>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</si>
  <si>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</si>
  <si>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</si>
  <si>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</si>
  <si>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</si>
  <si>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</si>
  <si>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</si>
  <si>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</si>
  <si>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</si>
  <si>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</si>
  <si>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</si>
  <si>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</si>
  <si>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</si>
  <si>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</si>
  <si>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</si>
  <si>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</si>
  <si>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</si>
  <si>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</si>
  <si>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</si>
  <si>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</si>
  <si>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</si>
  <si>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</si>
  <si>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</si>
  <si>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</si>
  <si>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</si>
  <si>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</si>
  <si>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</si>
  <si>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</si>
  <si>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</si>
  <si>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</si>
  <si>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</si>
  <si>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</si>
  <si>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</si>
  <si>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</si>
  <si>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</si>
  <si>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</si>
  <si>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</si>
  <si>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</si>
  <si>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</si>
  <si>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</si>
  <si>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</si>
  <si>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</si>
  <si>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</si>
  <si>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</si>
  <si>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</si>
  <si>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</si>
  <si>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</si>
  <si>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</si>
  <si>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</si>
  <si>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</si>
  <si>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</si>
  <si>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</si>
  <si>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</si>
  <si>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</si>
  <si>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</si>
  <si>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</si>
  <si>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</si>
  <si>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</si>
  <si>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</si>
  <si>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</si>
  <si>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</si>
  <si>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</si>
  <si>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</si>
  <si>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</si>
  <si>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</si>
  <si>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</si>
  <si>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</si>
  <si>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</si>
  <si>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</si>
  <si>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</si>
  <si>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</si>
  <si>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</si>
  <si>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</si>
  <si>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</si>
  <si>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</si>
  <si>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</si>
  <si>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</si>
  <si>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</si>
  <si>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</si>
  <si>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</si>
  <si>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</si>
  <si>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</si>
  <si>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</si>
  <si>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</si>
  <si>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</si>
  <si>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</si>
  <si>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</si>
  <si>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</si>
  <si>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</si>
  <si>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</si>
  <si>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</si>
  <si>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</si>
  <si>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</si>
  <si>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</si>
  <si>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</si>
  <si>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</si>
  <si>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</si>
  <si>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</si>
  <si>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</si>
  <si>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</si>
  <si>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</si>
  <si>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</si>
  <si>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</si>
  <si>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</si>
  <si>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</si>
  <si>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</si>
  <si>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</si>
  <si>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</si>
  <si>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</si>
  <si>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</si>
  <si>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</si>
  <si>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</si>
  <si>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</si>
  <si>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</si>
  <si>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</si>
  <si>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</si>
  <si>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</si>
  <si>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</si>
  <si>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</si>
  <si>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</si>
  <si>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</si>
  <si>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</si>
  <si>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</si>
  <si>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</si>
  <si>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</si>
  <si>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</si>
  <si>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</si>
  <si>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</si>
  <si>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</si>
  <si>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</si>
  <si>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</si>
  <si>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</si>
  <si>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</si>
  <si>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</si>
  <si>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</si>
  <si>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</si>
  <si>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</si>
  <si>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</si>
  <si>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</si>
  <si>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</si>
  <si>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</si>
  <si>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</si>
  <si>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</si>
  <si>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</si>
  <si>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</si>
  <si>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</si>
  <si>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</si>
  <si>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</si>
  <si>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</si>
  <si>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</si>
  <si>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</si>
  <si>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</si>
  <si>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</si>
  <si>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</si>
  <si>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</si>
  <si>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</si>
  <si>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</si>
  <si>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</si>
  <si>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</si>
  <si>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</si>
  <si>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</si>
  <si>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</si>
  <si>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</si>
  <si>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</si>
  <si>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</si>
  <si>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</si>
  <si>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</si>
  <si>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</si>
  <si>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</si>
  <si>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</si>
  <si>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</si>
  <si>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</si>
  <si>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</si>
  <si>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</si>
  <si>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</si>
  <si>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</si>
  <si>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</si>
  <si>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</si>
  <si>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</si>
  <si>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</si>
  <si>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</si>
  <si>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</si>
  <si>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</si>
  <si>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</si>
  <si>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</si>
  <si>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</si>
  <si>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</si>
  <si>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</si>
  <si>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</si>
  <si>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</si>
  <si>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</si>
  <si>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</si>
  <si>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</si>
  <si>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</si>
  <si>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</si>
  <si>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</si>
  <si>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</si>
  <si>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</si>
  <si>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</si>
  <si>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</si>
  <si>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</si>
  <si>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</si>
  <si>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</si>
  <si>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</si>
  <si>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</si>
  <si>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</si>
  <si>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</si>
  <si>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</si>
  <si>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</si>
  <si>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</si>
  <si>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</si>
  <si>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</si>
  <si>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</si>
  <si>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</si>
  <si>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</si>
  <si>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</si>
  <si>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</si>
  <si>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</si>
  <si>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</si>
  <si>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</si>
  <si>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</si>
  <si>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</si>
  <si>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</si>
  <si>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</si>
  <si>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</si>
  <si>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</si>
  <si>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</si>
  <si>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</si>
  <si>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</si>
  <si>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</si>
  <si>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</si>
  <si>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</si>
  <si>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</si>
  <si>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</si>
  <si>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</si>
  <si>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</si>
  <si>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</si>
  <si>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</si>
  <si>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</si>
  <si>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</si>
  <si>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</si>
  <si>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</si>
  <si>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</si>
  <si>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</si>
  <si>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</si>
  <si>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</si>
  <si>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</si>
  <si>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</si>
  <si>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</si>
  <si>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</si>
  <si>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</si>
  <si>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</si>
  <si>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</si>
  <si>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</si>
  <si>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</si>
  <si>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</si>
  <si>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</si>
  <si>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</si>
  <si>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</si>
  <si>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</si>
  <si>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</si>
  <si>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</si>
  <si>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</si>
  <si>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</si>
  <si>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</si>
  <si>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</si>
  <si>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</si>
  <si>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</si>
  <si>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</si>
  <si>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</si>
  <si>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</si>
  <si>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</si>
  <si>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</si>
  <si>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</si>
  <si>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</si>
  <si>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</si>
  <si>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</si>
  <si>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</si>
  <si>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</si>
  <si>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</si>
  <si>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</si>
  <si>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</si>
  <si>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</si>
  <si>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</si>
  <si>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</si>
  <si>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</si>
  <si>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</si>
  <si>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</si>
  <si>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</si>
  <si>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</si>
  <si>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</si>
  <si>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</si>
  <si>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</si>
  <si>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</si>
  <si>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</si>
  <si>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</si>
  <si>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</si>
  <si>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</si>
  <si>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</si>
  <si>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</si>
  <si>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</si>
  <si>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</si>
  <si>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</si>
  <si>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</si>
  <si>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</si>
  <si>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</si>
  <si>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</si>
  <si>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</si>
  <si>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</si>
  <si>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</si>
  <si>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</si>
  <si>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</si>
  <si>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</si>
  <si>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</si>
  <si>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</si>
  <si>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</si>
  <si>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</si>
  <si>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</si>
  <si>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</si>
  <si>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</si>
  <si>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</si>
  <si>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</si>
  <si>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</si>
  <si>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</si>
  <si>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</si>
  <si>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</si>
  <si>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</si>
  <si>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</si>
  <si>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</si>
  <si>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</si>
  <si>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</si>
  <si>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</si>
  <si>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</si>
  <si>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</si>
  <si>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</si>
  <si>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</si>
  <si>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</si>
  <si>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</si>
  <si>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</si>
  <si>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</si>
  <si>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</si>
  <si>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</si>
  <si>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</si>
  <si>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</si>
  <si>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</si>
  <si>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</si>
  <si>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</si>
  <si>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</si>
  <si>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</si>
  <si>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</si>
  <si>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</si>
  <si>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</si>
  <si>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</si>
  <si>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</si>
  <si>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</si>
  <si>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</si>
  <si>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</si>
  <si>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</si>
  <si>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</si>
  <si>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</si>
  <si>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</si>
  <si>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</si>
  <si>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</si>
  <si>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</si>
  <si>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</si>
  <si>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</si>
  <si>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</si>
  <si>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</si>
  <si>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</si>
  <si>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</si>
  <si>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</si>
  <si>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</si>
  <si>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</si>
  <si>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</si>
  <si>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</si>
  <si>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</si>
  <si>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</si>
  <si>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</si>
  <si>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</si>
  <si>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</si>
  <si>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</si>
  <si>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</si>
  <si>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</si>
  <si>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</si>
  <si>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</si>
  <si>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</si>
  <si>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</si>
  <si>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</si>
  <si>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</si>
  <si>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</si>
  <si>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</si>
  <si>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</si>
  <si>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</si>
  <si>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</si>
  <si>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</si>
  <si>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</si>
  <si>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</si>
  <si>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</si>
  <si>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</si>
  <si>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</si>
  <si>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</si>
  <si>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</si>
  <si>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</si>
  <si>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</si>
  <si>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</si>
  <si>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</si>
  <si>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</si>
  <si>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</si>
  <si>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</si>
  <si>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</si>
  <si>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</si>
  <si>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</si>
  <si>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</si>
  <si>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</si>
  <si>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</si>
  <si>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</si>
  <si>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</si>
  <si>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</si>
  <si>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</si>
  <si>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</si>
  <si>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</si>
  <si>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</si>
  <si>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</si>
  <si>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</si>
  <si>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</si>
  <si>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</si>
  <si>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</si>
  <si>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</si>
  <si>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</si>
  <si>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</si>
  <si>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</si>
  <si>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</si>
  <si>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</si>
  <si>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</si>
  <si>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</si>
  <si>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</si>
  <si>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</si>
  <si>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</si>
  <si>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</si>
  <si>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</si>
  <si>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</si>
  <si>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</si>
  <si>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</si>
  <si>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</si>
  <si>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</si>
  <si>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</si>
  <si>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</si>
  <si>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</si>
  <si>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</si>
  <si>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</si>
  <si>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</si>
  <si>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</si>
  <si>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</si>
  <si>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</si>
  <si>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</si>
  <si>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</si>
  <si>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</si>
  <si>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</si>
  <si>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</si>
  <si>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</si>
  <si>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</si>
  <si>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</si>
  <si>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</si>
  <si>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</si>
  <si>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</si>
  <si>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</si>
  <si>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</si>
  <si>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</si>
  <si>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</si>
  <si>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</si>
  <si>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</si>
  <si>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</si>
  <si>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</si>
  <si>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</si>
  <si>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</si>
  <si>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</si>
  <si>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</si>
  <si>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</si>
  <si>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</si>
  <si>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</si>
  <si>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</si>
  <si>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</si>
  <si>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</si>
  <si>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</si>
  <si>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</si>
  <si>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</si>
  <si>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</si>
  <si>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</si>
  <si>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</si>
  <si>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</si>
  <si>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</si>
  <si>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</si>
  <si>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</si>
  <si>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</si>
  <si>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</si>
  <si>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</si>
  <si>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</si>
  <si>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</si>
  <si>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</si>
  <si>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</si>
  <si>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</si>
  <si>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</si>
  <si>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</si>
  <si>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</si>
  <si>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</si>
  <si>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</si>
  <si>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</si>
  <si>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</si>
  <si>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</si>
  <si>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</si>
  <si>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</si>
  <si>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</si>
  <si>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</si>
  <si>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</si>
  <si>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</si>
  <si>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</si>
  <si>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</si>
  <si>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</si>
  <si>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</si>
  <si>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</si>
  <si>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</si>
  <si>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</si>
  <si>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</si>
  <si>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</si>
  <si>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</si>
  <si>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</si>
  <si>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</si>
  <si>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</si>
  <si>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</si>
  <si>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</si>
  <si>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</si>
  <si>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</si>
  <si>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</si>
  <si>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</si>
  <si>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</si>
  <si>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</si>
  <si>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</si>
  <si>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</si>
  <si>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</si>
  <si>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</si>
  <si>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</si>
  <si>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</si>
  <si>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</si>
  <si>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</si>
  <si>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</si>
  <si>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</si>
  <si>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</si>
  <si>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</si>
  <si>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</si>
  <si>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</si>
  <si>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</si>
  <si>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</si>
  <si>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</si>
  <si>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</si>
  <si>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</si>
  <si>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</si>
  <si>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</si>
  <si>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</si>
  <si>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</si>
  <si>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</si>
  <si>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</si>
  <si>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</si>
  <si>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</si>
  <si>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</si>
  <si>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</si>
  <si>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</si>
  <si>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</si>
  <si>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</si>
  <si>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</si>
  <si>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</si>
  <si>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</si>
  <si>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</si>
  <si>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</si>
  <si>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</si>
  <si>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</si>
  <si>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</si>
  <si>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</si>
  <si>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</si>
  <si>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</si>
  <si>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</si>
  <si>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</si>
  <si>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</si>
  <si>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</si>
  <si>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</si>
  <si>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</si>
  <si>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</si>
  <si>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</si>
  <si>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</si>
  <si>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</si>
  <si>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</si>
  <si>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</si>
  <si>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</si>
  <si>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</si>
  <si>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</si>
  <si>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</si>
  <si>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</si>
  <si>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</si>
  <si>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</si>
  <si>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</si>
  <si>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</si>
  <si>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</si>
  <si>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</si>
  <si>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</si>
  <si>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</si>
  <si>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</si>
  <si>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</si>
  <si>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</si>
  <si>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</si>
  <si>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</si>
  <si>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</si>
  <si>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</si>
  <si>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</si>
  <si>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</si>
  <si>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</si>
  <si>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</si>
  <si>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</si>
  <si>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</si>
  <si>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</si>
  <si>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</si>
  <si>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</si>
  <si>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</si>
  <si>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</si>
  <si>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</si>
  <si>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</si>
  <si>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</si>
  <si>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</si>
  <si>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</si>
  <si>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</si>
  <si>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</si>
  <si>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</si>
  <si>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</si>
  <si>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</si>
  <si>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</si>
  <si>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</si>
  <si>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</si>
  <si>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</si>
  <si>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</si>
  <si>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</si>
  <si>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</si>
  <si>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</si>
  <si>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</si>
  <si>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</si>
  <si>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</si>
  <si>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</si>
  <si>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</si>
  <si>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</si>
  <si>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</si>
  <si>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</si>
  <si>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</si>
  <si>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</si>
  <si>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</si>
  <si>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</si>
  <si>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</si>
  <si>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</si>
  <si>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</si>
  <si>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</si>
  <si>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</si>
  <si>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</si>
  <si>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</si>
  <si>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</si>
  <si>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</si>
  <si>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</si>
  <si>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</si>
  <si>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</si>
  <si>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</si>
  <si>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</si>
  <si>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</si>
  <si>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</si>
  <si>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</si>
  <si>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</si>
  <si>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</si>
  <si>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</si>
  <si>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</si>
  <si>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</si>
  <si>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</si>
  <si>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</si>
  <si>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</si>
  <si>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</si>
  <si>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</si>
  <si>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</si>
  <si>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</si>
  <si>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</si>
  <si>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</si>
  <si>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</si>
  <si>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</si>
  <si>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</si>
  <si>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</si>
  <si>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</si>
  <si>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</si>
  <si>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</si>
  <si>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</si>
  <si>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</si>
  <si>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</si>
  <si>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</si>
  <si>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</si>
  <si>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</si>
  <si>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</si>
  <si>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</si>
  <si>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</si>
  <si>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</si>
  <si>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</si>
  <si>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</si>
  <si>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</si>
  <si>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</si>
  <si>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</si>
  <si>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</si>
  <si>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</si>
  <si>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</si>
  <si>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</si>
  <si>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</si>
  <si>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</si>
  <si>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</si>
  <si>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</si>
  <si>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</si>
  <si>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</si>
  <si>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</si>
  <si>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</si>
  <si>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</si>
  <si>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</si>
  <si>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</si>
  <si>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</si>
  <si>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</si>
  <si>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</si>
  <si>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</si>
  <si>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</si>
  <si>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</si>
  <si>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</si>
  <si>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</si>
  <si>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</si>
  <si>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</si>
  <si>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</si>
  <si>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</si>
  <si>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</si>
  <si>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</si>
  <si>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</si>
  <si>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</si>
  <si>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</si>
  <si>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</si>
  <si>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</si>
  <si>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</si>
  <si>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</si>
  <si>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</si>
  <si>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</si>
  <si>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</si>
  <si>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</si>
  <si>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</si>
  <si>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</si>
  <si>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</si>
  <si>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</si>
  <si>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</si>
  <si>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</si>
  <si>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</si>
  <si>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</si>
  <si>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</si>
  <si>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</si>
  <si>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</si>
  <si>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</si>
  <si>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</si>
  <si>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</si>
  <si>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</si>
  <si>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</si>
  <si>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</si>
  <si>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</si>
  <si>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</si>
  <si>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</si>
  <si>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</si>
  <si>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</si>
  <si>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</si>
  <si>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</si>
  <si>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</si>
  <si>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</si>
  <si>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</si>
  <si>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</si>
  <si>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</si>
  <si>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</si>
  <si>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</si>
  <si>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</si>
  <si>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</si>
  <si>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</si>
  <si>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</si>
  <si>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</si>
  <si>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</si>
  <si>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</si>
  <si>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</si>
  <si>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</si>
  <si>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</si>
  <si>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</si>
  <si>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</si>
  <si>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</si>
  <si>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</si>
  <si>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</si>
  <si>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</si>
  <si>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</si>
  <si>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</si>
  <si>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</si>
  <si>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</si>
  <si>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</si>
  <si>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</si>
  <si>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</si>
  <si>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</si>
  <si>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</si>
  <si>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</si>
  <si>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</si>
  <si>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</si>
  <si>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</si>
  <si>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</si>
  <si>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</si>
  <si>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</si>
  <si>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</si>
  <si>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</si>
  <si>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</si>
  <si>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</si>
  <si>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</si>
  <si>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</si>
  <si>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</si>
  <si>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</si>
  <si>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</si>
  <si>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</si>
  <si>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</si>
  <si>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</si>
  <si>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</si>
  <si>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</si>
  <si>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</si>
  <si>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</si>
  <si>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</si>
  <si>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</si>
  <si>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</si>
  <si>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</si>
  <si>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</si>
  <si>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</si>
  <si>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</si>
  <si>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</si>
  <si>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</si>
  <si>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</si>
  <si>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</si>
  <si>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</si>
  <si>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</si>
  <si>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</si>
  <si>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</si>
  <si>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</si>
  <si>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</si>
  <si>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</si>
  <si>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</si>
  <si>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</si>
  <si>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</si>
  <si>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</si>
  <si>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</si>
  <si>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</si>
  <si>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</si>
  <si>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</si>
  <si>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</si>
  <si>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</si>
  <si>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</si>
  <si>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</si>
  <si>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</si>
  <si>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</si>
  <si>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</si>
  <si>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</si>
  <si>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</si>
  <si>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</si>
  <si>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</si>
  <si>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</si>
  <si>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</si>
  <si>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</si>
  <si>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</si>
  <si>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</si>
  <si>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</si>
  <si>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</si>
  <si>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</si>
  <si>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</si>
  <si>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</si>
  <si>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</si>
  <si>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</si>
  <si>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</si>
  <si>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</si>
  <si>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</si>
  <si>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</si>
  <si>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</si>
  <si>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</si>
  <si>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</si>
  <si>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</si>
  <si>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</si>
  <si>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</si>
  <si>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</si>
  <si>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</si>
  <si>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</si>
  <si>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</si>
  <si>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</si>
  <si>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</si>
  <si>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</si>
  <si>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</si>
  <si>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</si>
  <si>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</si>
  <si>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</si>
  <si>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</si>
  <si>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</si>
  <si>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</si>
  <si>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</si>
  <si>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</si>
  <si>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</si>
  <si>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</si>
  <si>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</si>
  <si>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</si>
  <si>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</si>
  <si>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</si>
  <si>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</si>
  <si>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</si>
  <si>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</si>
  <si>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</si>
  <si>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</si>
  <si>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</si>
  <si>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</si>
  <si>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</si>
  <si>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</si>
  <si>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</si>
  <si>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</si>
  <si>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</si>
  <si>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</si>
  <si>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</si>
  <si>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</si>
  <si>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</si>
  <si>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</si>
  <si>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</si>
  <si>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</si>
  <si>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</si>
  <si>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</si>
  <si>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</si>
  <si>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</si>
  <si>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</si>
  <si>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</si>
  <si>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</si>
  <si>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</si>
  <si>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</si>
  <si>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</si>
  <si>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</si>
  <si>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</si>
  <si>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</si>
  <si>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</si>
  <si>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</si>
  <si>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</si>
  <si>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</si>
  <si>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</si>
  <si>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</si>
  <si>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</si>
  <si>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</si>
  <si>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</si>
  <si>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</si>
  <si>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</si>
  <si>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</si>
  <si>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</si>
  <si>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</si>
  <si>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</si>
  <si>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</si>
  <si>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</si>
  <si>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</si>
  <si>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</si>
  <si>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</si>
  <si>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</si>
  <si>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</si>
  <si>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</si>
  <si>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</si>
  <si>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</si>
  <si>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</si>
  <si>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</si>
  <si>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</si>
  <si>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</si>
  <si>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</si>
  <si>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</si>
  <si>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</si>
  <si>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</si>
  <si>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</si>
  <si>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</si>
  <si>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</si>
  <si>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</si>
  <si>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</si>
  <si>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</si>
  <si>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</si>
  <si>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</si>
  <si>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</si>
  <si>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</si>
  <si>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</si>
  <si>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</si>
  <si>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</si>
  <si>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</si>
  <si>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</si>
  <si>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</si>
  <si>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</si>
  <si>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</si>
  <si>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</si>
  <si>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</si>
  <si>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</si>
  <si>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</si>
  <si>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</si>
  <si>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</si>
  <si>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</si>
  <si>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</si>
  <si>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</si>
  <si>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</si>
  <si>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</si>
  <si>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</si>
  <si>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</si>
  <si>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</si>
  <si>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</si>
  <si>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</si>
  <si>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</si>
  <si>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</si>
  <si>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</si>
  <si>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</si>
  <si>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</si>
  <si>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</si>
  <si>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</si>
  <si>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</si>
  <si>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</si>
  <si>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</si>
  <si>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</si>
  <si>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</si>
  <si>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</si>
  <si>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</si>
  <si>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</si>
  <si>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</si>
  <si>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</si>
  <si>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</si>
  <si>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</si>
  <si>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</si>
  <si>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</si>
  <si>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</si>
  <si>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</si>
  <si>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</si>
  <si>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</si>
  <si>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</si>
  <si>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</si>
  <si>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</si>
  <si>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</si>
  <si>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</si>
  <si>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</si>
  <si>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</si>
  <si>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</si>
  <si>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</si>
  <si>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</si>
  <si>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</si>
  <si>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</si>
  <si>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</si>
  <si>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</si>
  <si>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</si>
  <si>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</si>
  <si>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</si>
  <si>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</si>
  <si>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</si>
  <si>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</si>
  <si>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</si>
  <si>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</si>
  <si>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</si>
  <si>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</si>
  <si>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</si>
  <si>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</si>
  <si>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</si>
  <si>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</si>
  <si>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</si>
  <si>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</si>
  <si>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</si>
  <si>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</si>
  <si>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</si>
  <si>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</si>
  <si>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</si>
  <si>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</si>
  <si>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</si>
  <si>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</si>
  <si>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</si>
  <si>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</si>
  <si>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</si>
  <si>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</si>
  <si>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</si>
  <si>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</si>
  <si>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</si>
  <si>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</si>
  <si>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</si>
  <si>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</si>
  <si>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</si>
  <si>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</si>
  <si>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</si>
  <si>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</si>
  <si>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</si>
  <si>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</si>
  <si>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</si>
  <si>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</si>
  <si>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</si>
  <si>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</si>
  <si>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</si>
  <si>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</si>
  <si>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</si>
  <si>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</si>
  <si>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</si>
  <si>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</si>
  <si>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</si>
  <si>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</si>
  <si>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</si>
  <si>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</si>
  <si>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</si>
  <si>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</si>
  <si>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</si>
  <si>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</si>
  <si>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</si>
  <si>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</si>
  <si>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</si>
  <si>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</si>
  <si>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</si>
  <si>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</si>
  <si>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</si>
  <si>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</si>
  <si>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</si>
  <si>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</si>
  <si>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</si>
  <si>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</si>
  <si>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</si>
  <si>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</si>
  <si>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</si>
  <si>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</si>
  <si>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</si>
  <si>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</si>
  <si>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</si>
  <si>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</si>
  <si>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</si>
  <si>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</si>
  <si>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</si>
  <si>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</si>
  <si>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</si>
  <si>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</si>
  <si>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</si>
  <si>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</si>
  <si>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</si>
  <si>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</si>
  <si>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</si>
  <si>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</si>
  <si>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</si>
  <si>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</si>
  <si>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</si>
  <si>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</si>
  <si>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</si>
  <si>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</si>
  <si>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</si>
  <si>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</si>
  <si>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</si>
  <si>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</si>
  <si>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</si>
  <si>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</si>
  <si>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</si>
  <si>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</si>
  <si>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</si>
  <si>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</si>
  <si>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</si>
  <si>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</si>
  <si>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</si>
  <si>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</si>
  <si>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</si>
  <si>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</si>
  <si>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</si>
  <si>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</si>
  <si>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</si>
  <si>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</si>
  <si>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</si>
  <si>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</si>
  <si>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</si>
  <si>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</si>
  <si>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</si>
  <si>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</si>
  <si>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</si>
  <si>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</si>
  <si>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</si>
  <si>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</si>
  <si>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</si>
  <si>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</si>
  <si>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</si>
  <si>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</si>
  <si>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</si>
  <si>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</si>
  <si>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</si>
  <si>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</si>
  <si>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</si>
  <si>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</si>
  <si>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</si>
  <si>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</si>
  <si>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</si>
  <si>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</si>
  <si>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</si>
  <si>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</si>
  <si>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</si>
  <si>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</si>
  <si>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</si>
  <si>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</si>
  <si>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</si>
  <si>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</si>
  <si>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</si>
  <si>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</si>
  <si>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</si>
  <si>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</si>
  <si>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</si>
  <si>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</si>
  <si>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</si>
  <si>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</si>
  <si>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</si>
  <si>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</si>
  <si>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</si>
  <si>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</si>
  <si>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</si>
  <si>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</si>
  <si>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</si>
  <si>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</si>
  <si>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</si>
  <si>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</si>
  <si>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</si>
  <si>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</si>
  <si>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</si>
  <si>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</si>
  <si>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</si>
  <si>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</si>
  <si>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</si>
  <si>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</si>
  <si>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</si>
  <si>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</si>
  <si>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</si>
  <si>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</si>
  <si>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</si>
  <si>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</si>
  <si>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</si>
  <si>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</si>
  <si>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</si>
  <si>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</si>
  <si>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</si>
  <si>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</si>
  <si>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</si>
  <si>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</si>
  <si>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</si>
  <si>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</si>
  <si>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</si>
  <si>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</si>
  <si>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</si>
  <si>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</si>
  <si>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</si>
  <si>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</si>
  <si>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</si>
  <si>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</si>
  <si>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</si>
  <si>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</si>
  <si>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</si>
  <si>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</si>
  <si>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</si>
  <si>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</si>
  <si>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</si>
  <si>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</si>
  <si>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</si>
  <si>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</si>
  <si>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</si>
  <si>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</si>
  <si>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</si>
  <si>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</si>
  <si>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</si>
  <si>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</si>
  <si>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</si>
  <si>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</si>
  <si>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</si>
  <si>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</si>
  <si>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</si>
  <si>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</si>
  <si>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</si>
  <si>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</si>
  <si>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</si>
  <si>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</si>
  <si>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</si>
  <si>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</si>
  <si>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</si>
  <si>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</si>
  <si>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</si>
  <si>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</si>
  <si>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</si>
  <si>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</si>
  <si>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</si>
  <si>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</si>
  <si>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</si>
  <si>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</si>
  <si>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</si>
  <si>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</si>
  <si>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</si>
  <si>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</si>
  <si>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</si>
  <si>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</si>
  <si>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</si>
  <si>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</si>
  <si>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</si>
  <si>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</si>
  <si>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</si>
  <si>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</si>
  <si>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</si>
  <si>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</si>
  <si>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</si>
  <si>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</si>
  <si>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</si>
  <si>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</si>
  <si>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</si>
  <si>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</si>
  <si>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</si>
  <si>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</si>
  <si>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</si>
  <si>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</si>
  <si>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</si>
  <si>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</si>
  <si>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</si>
  <si>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</si>
  <si>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</si>
  <si>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</si>
  <si>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</si>
  <si>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</si>
  <si>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</si>
  <si>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</si>
  <si>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</si>
  <si>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</si>
  <si>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</si>
  <si>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</si>
  <si>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</si>
  <si>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</si>
  <si>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</si>
  <si>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</si>
  <si>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</si>
  <si>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</si>
  <si>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</si>
  <si>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</si>
  <si>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</si>
  <si>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</si>
  <si>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</si>
  <si>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</si>
  <si>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</si>
  <si>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</si>
  <si>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</si>
  <si>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</si>
  <si>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</si>
  <si>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</si>
  <si>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</si>
  <si>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</si>
  <si>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</si>
  <si>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</si>
  <si>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</si>
  <si>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</si>
  <si>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</si>
  <si>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</si>
  <si>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</si>
  <si>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</si>
  <si>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</si>
  <si>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</si>
  <si>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</si>
  <si>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</si>
  <si>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</si>
  <si>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</si>
  <si>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</si>
  <si>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</si>
  <si>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</si>
  <si>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</si>
  <si>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</si>
  <si>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</si>
  <si>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</si>
  <si>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</si>
  <si>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</si>
  <si>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</si>
  <si>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</si>
  <si>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</si>
  <si>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</si>
  <si>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</si>
  <si>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</si>
  <si>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</si>
  <si>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</si>
  <si>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</si>
  <si>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</si>
  <si>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</si>
  <si>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</si>
  <si>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</si>
  <si>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</si>
  <si>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</si>
  <si>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</si>
  <si>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</si>
  <si>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</si>
  <si>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</si>
  <si>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</si>
  <si>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</si>
  <si>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</si>
  <si>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</si>
  <si>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</si>
  <si>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</si>
  <si>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</si>
  <si>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</si>
  <si>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</si>
  <si>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</si>
  <si>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</si>
  <si>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</si>
  <si>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</si>
  <si>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</si>
  <si>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</si>
  <si>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</si>
  <si>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</si>
  <si>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</si>
  <si>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</si>
  <si>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</si>
  <si>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</si>
  <si>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</si>
  <si>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</si>
  <si>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</si>
  <si>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</si>
  <si>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</si>
  <si>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</si>
  <si>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</si>
  <si>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</si>
  <si>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</si>
  <si>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</si>
  <si>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</si>
  <si>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</si>
  <si>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</si>
  <si>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</si>
  <si>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</si>
  <si>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</si>
  <si>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</si>
  <si>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</si>
  <si>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</si>
  <si>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</si>
  <si>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</si>
  <si>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</si>
  <si>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</si>
  <si>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</si>
  <si>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</si>
  <si>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</si>
  <si>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</si>
  <si>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</si>
  <si>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</si>
  <si>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</si>
  <si>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</si>
  <si>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</si>
  <si>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</si>
  <si>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</si>
  <si>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</si>
  <si>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</si>
  <si>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</si>
  <si>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</si>
  <si>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</si>
  <si>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</si>
  <si>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</si>
  <si>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</si>
  <si>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</si>
  <si>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</si>
  <si>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</si>
  <si>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</si>
  <si>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</si>
  <si>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</si>
  <si>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</si>
  <si>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</si>
  <si>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</si>
  <si>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</si>
  <si>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</si>
  <si>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</si>
  <si>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</si>
  <si>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</si>
  <si>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</si>
  <si>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</si>
  <si>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</si>
  <si>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</si>
  <si>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</si>
  <si>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</si>
  <si>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</si>
  <si>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</si>
  <si>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</si>
  <si>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</si>
  <si>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</si>
  <si>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</si>
  <si>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</si>
  <si>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</si>
  <si>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</si>
  <si>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</si>
  <si>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</si>
  <si>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</si>
  <si>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</si>
  <si>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</si>
  <si>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</si>
  <si>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</si>
  <si>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</si>
  <si>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</si>
  <si>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</si>
  <si>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</si>
  <si>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</si>
  <si>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</si>
  <si>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</si>
  <si>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</si>
  <si>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</si>
  <si>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</si>
  <si>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</si>
  <si>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</si>
  <si>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</si>
  <si>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</si>
  <si>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</si>
  <si>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</si>
  <si>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</si>
  <si>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</si>
  <si>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</si>
  <si>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</si>
  <si>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</si>
  <si>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</si>
  <si>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</si>
  <si>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</si>
  <si>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</si>
  <si>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</si>
  <si>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</si>
  <si>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</si>
  <si>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</si>
  <si>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</si>
  <si>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</si>
  <si>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</si>
  <si>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</si>
  <si>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</si>
  <si>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</si>
  <si>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</si>
  <si>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</si>
  <si>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</si>
  <si>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</si>
  <si>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</si>
  <si>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</si>
  <si>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</si>
  <si>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</si>
  <si>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</si>
  <si>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</si>
  <si>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</si>
  <si>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</si>
  <si>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</si>
  <si>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</si>
  <si>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</si>
  <si>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</si>
  <si>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</si>
  <si>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</si>
  <si>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</si>
  <si>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</si>
  <si>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</si>
  <si>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</si>
  <si>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</si>
  <si>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</si>
  <si>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</si>
  <si>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</si>
  <si>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</si>
  <si>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</si>
  <si>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</si>
  <si>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</si>
  <si>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</si>
  <si>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</si>
  <si>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</si>
  <si>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</si>
  <si>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</si>
  <si>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</si>
  <si>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</si>
  <si>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</si>
  <si>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</si>
  <si>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</si>
  <si>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</si>
  <si>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</si>
  <si>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</si>
  <si>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</si>
  <si>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</si>
  <si>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</si>
  <si>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</si>
  <si>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</si>
  <si>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</si>
  <si>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</si>
  <si>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</si>
  <si>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</si>
  <si>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</si>
  <si>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</si>
  <si>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</si>
  <si>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</si>
  <si>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</si>
  <si>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</si>
  <si>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</si>
  <si>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</si>
  <si>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</si>
  <si>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</si>
  <si>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</si>
  <si>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</si>
  <si>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</si>
  <si>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</si>
  <si>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</si>
  <si>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</si>
  <si>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</si>
  <si>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</si>
  <si>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</si>
  <si>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</si>
  <si>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</si>
  <si>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</si>
  <si>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</si>
  <si>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</si>
  <si>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</si>
  <si>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</si>
  <si>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</si>
  <si>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</si>
  <si>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</si>
  <si>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</si>
  <si>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</si>
  <si>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</si>
  <si>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</si>
  <si>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</si>
  <si>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</si>
  <si>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</si>
  <si>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</si>
  <si>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</si>
  <si>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</si>
  <si>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</si>
  <si>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</si>
  <si>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</si>
  <si>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</si>
  <si>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</si>
  <si>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</si>
  <si>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</si>
  <si>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</si>
  <si>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</si>
  <si>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</si>
  <si>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</si>
  <si>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</si>
  <si>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</si>
  <si>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</si>
  <si>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</si>
  <si>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</si>
  <si>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</si>
  <si>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</si>
  <si>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</si>
  <si>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</si>
  <si>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</si>
  <si>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</si>
  <si>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</si>
  <si>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</si>
  <si>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</si>
  <si>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</si>
  <si>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</si>
  <si>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</si>
  <si>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</si>
  <si>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</si>
  <si>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</si>
  <si>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</si>
  <si>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</si>
  <si>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</si>
  <si>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</si>
  <si>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</si>
  <si>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</si>
  <si>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</si>
  <si>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</si>
  <si>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</si>
  <si>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</si>
  <si>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</si>
  <si>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</si>
  <si>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</si>
  <si>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</si>
  <si>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</si>
  <si>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</si>
  <si>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</si>
  <si>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</si>
  <si>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</si>
  <si>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</si>
  <si>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</si>
  <si>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</si>
  <si>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</si>
  <si>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</si>
  <si>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</si>
  <si>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</si>
  <si>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</si>
  <si>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</si>
  <si>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</si>
  <si>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</si>
  <si>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</si>
  <si>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</si>
  <si>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</si>
  <si>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</si>
  <si>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</si>
  <si>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</si>
  <si>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</si>
  <si>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</si>
  <si>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</si>
  <si>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</si>
  <si>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</si>
  <si>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</si>
  <si>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</si>
  <si>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</si>
  <si>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</si>
  <si>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</si>
  <si>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</si>
  <si>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</si>
  <si>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</si>
  <si>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</si>
  <si>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</si>
  <si>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</si>
  <si>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</si>
  <si>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</si>
  <si>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</si>
  <si>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</si>
  <si>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</si>
  <si>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</si>
  <si>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</si>
  <si>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</si>
  <si>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</si>
  <si>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</si>
  <si>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</si>
  <si>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</si>
  <si>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</si>
  <si>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</si>
  <si>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</si>
  <si>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</si>
  <si>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</si>
  <si>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</si>
  <si>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</si>
  <si>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</si>
  <si>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</si>
  <si>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</si>
  <si>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</si>
  <si>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</si>
  <si>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</si>
  <si>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</si>
  <si>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</si>
  <si>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</si>
  <si>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</si>
  <si>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</si>
  <si>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</si>
  <si>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</si>
  <si>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</si>
  <si>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</si>
  <si>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</si>
  <si>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</si>
  <si>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</si>
  <si>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</si>
  <si>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</si>
  <si>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</si>
  <si>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</si>
  <si>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</si>
  <si>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</si>
  <si>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</si>
  <si>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</si>
  <si>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</si>
  <si>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</si>
  <si>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</si>
  <si>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</si>
  <si>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</si>
  <si>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</si>
  <si>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</si>
  <si>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</si>
  <si>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</si>
  <si>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</si>
  <si>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</si>
  <si>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</si>
  <si>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</si>
  <si>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</si>
  <si>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</si>
  <si>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</si>
  <si>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</si>
  <si>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</si>
  <si>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</si>
  <si>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</si>
  <si>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</si>
  <si>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</si>
  <si>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</si>
  <si>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</si>
  <si>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</si>
  <si>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</si>
  <si>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</si>
  <si>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</si>
  <si>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</si>
  <si>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</si>
  <si>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</si>
  <si>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</si>
  <si>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</si>
  <si>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</si>
  <si>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</si>
  <si>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</si>
  <si>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</si>
  <si>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</si>
  <si>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</si>
  <si>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</si>
  <si>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</si>
  <si>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</si>
  <si>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</si>
  <si>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</si>
  <si>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</si>
  <si>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</si>
  <si>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</si>
  <si>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</si>
  <si>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</si>
  <si>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</si>
  <si>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</si>
  <si>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</si>
  <si>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</si>
  <si>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</si>
  <si>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</si>
  <si>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</si>
  <si>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</si>
  <si>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</si>
  <si>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</si>
  <si>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</si>
  <si>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</si>
  <si>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</si>
  <si>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</si>
  <si>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</si>
  <si>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</si>
  <si>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</si>
  <si>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</si>
  <si>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</si>
  <si>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</si>
  <si>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</si>
  <si>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</si>
  <si>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</si>
  <si>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</si>
  <si>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</si>
  <si>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</si>
  <si>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</si>
  <si>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</si>
  <si>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</si>
  <si>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</si>
  <si>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</si>
  <si>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</si>
  <si>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</si>
  <si>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</si>
  <si>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</si>
  <si>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</si>
  <si>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</si>
  <si>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</si>
  <si>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</si>
  <si>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</si>
  <si>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</si>
  <si>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</si>
  <si>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</si>
  <si>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</si>
  <si>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</si>
  <si>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</si>
  <si>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</si>
  <si>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</si>
  <si>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</si>
  <si>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</si>
  <si>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</si>
  <si>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</si>
  <si>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</si>
  <si>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</si>
  <si>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</si>
  <si>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</si>
  <si>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</si>
  <si>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</si>
  <si>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</si>
  <si>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</si>
  <si>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</si>
  <si>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</si>
  <si>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</si>
  <si>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</si>
  <si>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</si>
  <si>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</si>
  <si>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</si>
  <si>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</si>
  <si>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</si>
  <si>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</si>
  <si>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</si>
  <si>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</si>
  <si>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</si>
  <si>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</si>
  <si>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</si>
  <si>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</si>
  <si>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</si>
  <si>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</si>
  <si>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</si>
  <si>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</si>
  <si>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</si>
  <si>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</si>
  <si>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</si>
  <si>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</si>
  <si>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</si>
  <si>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</si>
  <si>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</si>
  <si>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</si>
  <si>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</si>
  <si>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</si>
  <si>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</si>
  <si>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</si>
  <si>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</si>
  <si>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</si>
  <si>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</si>
  <si>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</si>
  <si>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</si>
  <si>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</si>
  <si>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</si>
  <si>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</si>
  <si>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</si>
  <si>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</si>
  <si>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</si>
  <si>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</si>
  <si>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</si>
  <si>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</si>
  <si>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</si>
  <si>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</si>
  <si>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</si>
  <si>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</si>
  <si>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</si>
  <si>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</si>
  <si>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</si>
  <si>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</si>
  <si>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</si>
  <si>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</si>
  <si>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</si>
  <si>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</si>
  <si>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</si>
  <si>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</si>
  <si>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</si>
  <si>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</si>
  <si>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</si>
  <si>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</si>
  <si>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</si>
  <si>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</si>
  <si>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</si>
  <si>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</si>
  <si>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</si>
  <si>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</si>
  <si>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</si>
  <si>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</si>
  <si>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</si>
  <si>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</si>
  <si>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</si>
  <si>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</si>
  <si>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</si>
  <si>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</si>
  <si>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</si>
  <si>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</si>
  <si>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</si>
  <si>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</si>
  <si>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</si>
  <si>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</si>
  <si>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</si>
  <si>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</si>
  <si>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</si>
  <si>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</si>
  <si>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</si>
  <si>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</si>
  <si>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</si>
  <si>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</si>
  <si>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</si>
  <si>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</si>
  <si>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</si>
  <si>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</si>
  <si>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</si>
  <si>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</si>
  <si>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</si>
  <si>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</si>
  <si>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</si>
  <si>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</si>
  <si>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</si>
  <si>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</si>
  <si>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</si>
  <si>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</si>
  <si>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</si>
  <si>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</si>
  <si>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</si>
  <si>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</si>
  <si>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</si>
  <si>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</si>
  <si>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</si>
  <si>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</si>
  <si>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</si>
  <si>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</si>
  <si>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</si>
  <si>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</si>
  <si>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</si>
  <si>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</si>
  <si>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</si>
  <si>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</si>
  <si>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</si>
  <si>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</si>
  <si>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</si>
  <si>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</si>
  <si>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</si>
  <si>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</si>
  <si>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</si>
  <si>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</si>
  <si>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</si>
  <si>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</si>
  <si>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</si>
  <si>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</si>
  <si>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</si>
  <si>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</si>
  <si>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</si>
  <si>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</si>
  <si>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</si>
  <si>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</si>
  <si>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</si>
  <si>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</si>
  <si>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</si>
  <si>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</si>
  <si>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</si>
  <si>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</si>
  <si>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</si>
  <si>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</si>
  <si>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</si>
  <si>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</si>
  <si>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</si>
  <si>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</si>
  <si>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</si>
  <si>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</si>
  <si>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</si>
  <si>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</si>
  <si>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</si>
  <si>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</si>
  <si>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</si>
  <si>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</si>
  <si>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</si>
  <si>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</si>
  <si>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</si>
  <si>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</si>
  <si>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</si>
  <si>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</si>
  <si>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</si>
  <si>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</si>
  <si>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</si>
  <si>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</si>
  <si>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</si>
  <si>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</si>
  <si>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</si>
  <si>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</si>
  <si>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</si>
  <si>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</si>
  <si>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</si>
  <si>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</si>
  <si>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</si>
  <si>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</si>
  <si>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</si>
  <si>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</si>
  <si>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</si>
  <si>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</si>
  <si>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</si>
  <si>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</si>
  <si>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</si>
  <si>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</si>
  <si>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</si>
  <si>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</si>
  <si>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</si>
  <si>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</si>
  <si>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</si>
  <si>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</si>
  <si>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</si>
  <si>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</si>
  <si>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</si>
  <si>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</si>
  <si>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</si>
  <si>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</si>
  <si>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</si>
  <si>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</si>
  <si>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</si>
  <si>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</si>
  <si>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</si>
  <si>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</si>
  <si>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</si>
  <si>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</si>
  <si>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</si>
  <si>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</si>
  <si>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</si>
  <si>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</si>
  <si>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</si>
  <si>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</si>
  <si>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</si>
  <si>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</si>
  <si>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</si>
  <si>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</si>
  <si>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</si>
  <si>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</si>
  <si>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</si>
  <si>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</si>
  <si>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</si>
  <si>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</si>
  <si>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</si>
  <si>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</si>
  <si>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</si>
  <si>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</si>
  <si>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</si>
  <si>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</si>
  <si>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</si>
  <si>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</si>
  <si>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</si>
  <si>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</si>
  <si>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</si>
  <si>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</si>
  <si>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</si>
  <si>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</si>
  <si>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</si>
  <si>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</si>
  <si>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</si>
  <si>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</si>
  <si>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</si>
  <si>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</si>
  <si>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</si>
  <si>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</si>
  <si>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</si>
  <si>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</si>
  <si>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</si>
  <si>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</si>
  <si>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</si>
  <si>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</si>
  <si>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</si>
  <si>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</si>
  <si>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</si>
  <si>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</si>
  <si>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</si>
  <si>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</si>
  <si>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</si>
  <si>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</si>
  <si>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</si>
  <si>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</si>
  <si>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</si>
  <si>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</si>
  <si>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</si>
  <si>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</si>
  <si>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</si>
  <si>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</si>
  <si>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</si>
  <si>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</si>
  <si>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</si>
  <si>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</si>
  <si>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</si>
  <si>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</si>
  <si>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</si>
  <si>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</si>
  <si>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</si>
  <si>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</si>
  <si>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</si>
  <si>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</si>
  <si>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</si>
  <si>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</si>
  <si>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</si>
  <si>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</si>
  <si>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</si>
  <si>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</si>
  <si>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</si>
  <si>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</si>
  <si>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</si>
  <si>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</si>
  <si>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</si>
  <si>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</si>
  <si>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</si>
  <si>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</si>
  <si>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</si>
  <si>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</si>
  <si>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</si>
  <si>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</si>
  <si>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</si>
  <si>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</si>
  <si>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</si>
  <si>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</si>
  <si>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</si>
  <si>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</si>
  <si>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</si>
  <si>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</si>
  <si>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</si>
  <si>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</si>
  <si>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</si>
  <si>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</si>
  <si>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</si>
  <si>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</si>
  <si>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</si>
  <si>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</si>
  <si>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</si>
  <si>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</si>
  <si>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</si>
  <si>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</si>
  <si>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</si>
  <si>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</si>
  <si>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</si>
  <si>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</si>
  <si>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</si>
  <si>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</si>
  <si>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</si>
  <si>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</si>
  <si>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</si>
  <si>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</si>
  <si>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</si>
  <si>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</si>
  <si>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</si>
  <si>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</si>
  <si>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</si>
  <si>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</si>
  <si>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</si>
  <si>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</si>
  <si>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</si>
  <si>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</si>
  <si>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</si>
  <si>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</si>
  <si>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</si>
  <si>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</si>
  <si>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</si>
  <si>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</si>
  <si>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</si>
  <si>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</si>
  <si>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</si>
  <si>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</si>
  <si>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</si>
  <si>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</si>
  <si>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</si>
  <si>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</si>
  <si>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</si>
  <si>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</si>
  <si>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</si>
  <si>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</si>
  <si>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</si>
  <si>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</si>
  <si>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</si>
  <si>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</si>
  <si>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</si>
  <si>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</si>
  <si>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</si>
  <si>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</si>
  <si>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</si>
  <si>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</si>
  <si>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</si>
  <si>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</si>
  <si>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</si>
  <si>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</si>
  <si>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</si>
  <si>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</si>
  <si>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</si>
  <si>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</si>
  <si>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</si>
  <si>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</si>
  <si>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</si>
  <si>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</si>
  <si>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</si>
  <si>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</si>
  <si>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</si>
  <si>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</si>
  <si>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</si>
  <si>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</si>
  <si>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</si>
  <si>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</si>
  <si>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</si>
  <si>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</si>
  <si>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</si>
  <si>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</si>
  <si>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</si>
  <si>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</si>
  <si>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</si>
  <si>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</si>
  <si>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</si>
  <si>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</si>
  <si>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</si>
  <si>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</si>
  <si>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</si>
  <si>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</si>
  <si>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</si>
  <si>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</si>
  <si>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</si>
  <si>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</si>
  <si>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</si>
  <si>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</si>
  <si>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</si>
  <si>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</si>
  <si>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</si>
  <si>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</si>
  <si>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</si>
  <si>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</si>
  <si>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</si>
  <si>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</si>
  <si>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</si>
  <si>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</si>
  <si>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</si>
  <si>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</si>
  <si>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</si>
  <si>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</si>
  <si>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</si>
  <si>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</si>
  <si>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</si>
  <si>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</si>
  <si>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</si>
  <si>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</si>
  <si>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</si>
  <si>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</si>
  <si>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</si>
  <si>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</si>
  <si>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</si>
  <si>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</si>
  <si>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</si>
  <si>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</si>
  <si>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</si>
  <si>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</si>
  <si>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</si>
  <si>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</si>
  <si>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</si>
  <si>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</si>
  <si>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</si>
  <si>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</si>
  <si>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</si>
  <si>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</si>
  <si>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</si>
  <si>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</si>
  <si>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</si>
  <si>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</si>
  <si>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</si>
  <si>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</si>
  <si>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</si>
  <si>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</si>
  <si>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</si>
  <si>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</si>
  <si>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</si>
  <si>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</si>
  <si>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</si>
  <si>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</si>
  <si>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</si>
  <si>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</si>
  <si>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</si>
  <si>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</si>
  <si>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</si>
  <si>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</si>
  <si>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</si>
  <si>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</si>
  <si>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</si>
  <si>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</si>
  <si>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</si>
  <si>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</si>
  <si>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</si>
  <si>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</si>
  <si>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</si>
  <si>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</si>
  <si>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</si>
  <si>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</si>
  <si>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</si>
  <si>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</si>
  <si>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</si>
  <si>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</si>
  <si>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</si>
  <si>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</si>
  <si>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</si>
  <si>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</si>
  <si>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</si>
  <si>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</si>
  <si>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</si>
  <si>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</si>
  <si>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</si>
  <si>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</si>
  <si>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</si>
  <si>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</si>
  <si>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</si>
  <si>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</si>
  <si>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</si>
  <si>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</si>
  <si>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</si>
  <si>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</si>
  <si>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</si>
  <si>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</si>
  <si>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</si>
  <si>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</si>
  <si>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</si>
  <si>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</si>
  <si>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</si>
  <si>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</si>
  <si>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</si>
  <si>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</si>
  <si>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</si>
  <si>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</si>
  <si>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</si>
  <si>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</si>
  <si>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</si>
  <si>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</si>
  <si>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</si>
  <si>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</si>
  <si>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</si>
  <si>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</si>
  <si>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</si>
  <si>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</si>
  <si>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</si>
  <si>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</si>
  <si>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</si>
  <si>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</si>
  <si>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</si>
  <si>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</si>
  <si>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</si>
  <si>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</si>
  <si>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</si>
  <si>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</si>
  <si>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</si>
  <si>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</si>
  <si>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</si>
  <si>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</si>
  <si>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</si>
  <si>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</si>
  <si>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</si>
  <si>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</si>
  <si>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</si>
  <si>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</si>
  <si>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</si>
  <si>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</si>
  <si>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</si>
  <si>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</si>
  <si>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</si>
  <si>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</si>
  <si>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</si>
  <si>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</si>
  <si>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</si>
  <si>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</si>
  <si>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</si>
  <si>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</si>
  <si>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</si>
  <si>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</si>
  <si>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</si>
  <si>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</si>
  <si>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</si>
  <si>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</si>
  <si>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</si>
  <si>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</si>
  <si>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</si>
  <si>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</si>
  <si>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</si>
  <si>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</si>
  <si>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</si>
  <si>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</si>
  <si>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</si>
  <si>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</si>
  <si>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</si>
  <si>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</si>
  <si>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</si>
  <si>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</si>
  <si>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</si>
  <si>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</si>
  <si>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</si>
  <si>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</si>
  <si>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</si>
  <si>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</si>
  <si>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</si>
  <si>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</si>
  <si>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</si>
  <si>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</si>
  <si>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</si>
  <si>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</si>
  <si>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</si>
  <si>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</si>
  <si>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</si>
  <si>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</si>
  <si>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</si>
  <si>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</si>
  <si>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</si>
  <si>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</si>
  <si>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</si>
  <si>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</si>
  <si>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</si>
  <si>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</si>
  <si>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</si>
  <si>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</si>
  <si>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</si>
  <si>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</si>
  <si>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</si>
  <si>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</si>
  <si>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</si>
  <si>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</si>
  <si>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</si>
  <si>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</si>
  <si>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</si>
  <si>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</si>
  <si>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</si>
  <si>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</si>
  <si>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</si>
  <si>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</si>
  <si>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</si>
  <si>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</si>
  <si>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</si>
  <si>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</si>
  <si>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</si>
  <si>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</si>
  <si>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</si>
  <si>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</si>
  <si>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</si>
  <si>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</si>
  <si>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</si>
  <si>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</si>
  <si>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</si>
  <si>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</si>
  <si>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</si>
  <si>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</si>
  <si>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</si>
  <si>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</si>
  <si>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</si>
  <si>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</si>
  <si>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</si>
  <si>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</si>
  <si>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</si>
  <si>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</si>
  <si>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</si>
  <si>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</si>
  <si>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</si>
  <si>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</si>
  <si>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</si>
  <si>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</si>
  <si>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</si>
  <si>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</si>
  <si>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</si>
  <si>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</si>
  <si>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</si>
  <si>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</si>
  <si>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</si>
  <si>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</si>
  <si>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</si>
  <si>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</si>
  <si>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</si>
  <si>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</si>
  <si>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</si>
  <si>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</si>
  <si>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</si>
  <si>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</si>
  <si>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</si>
  <si>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</si>
  <si>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</si>
  <si>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</si>
  <si>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</si>
  <si>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</si>
  <si>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</si>
  <si>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</si>
  <si>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</si>
  <si>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</si>
  <si>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</si>
  <si>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</si>
  <si>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</si>
  <si>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</si>
  <si>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</si>
  <si>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</si>
  <si>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</si>
  <si>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</si>
  <si>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</si>
  <si>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</si>
  <si>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</si>
  <si>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</si>
  <si>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</si>
  <si>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</si>
  <si>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</si>
  <si>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</si>
  <si>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</si>
  <si>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</si>
  <si>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</si>
  <si>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</si>
  <si>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</si>
  <si>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</si>
  <si>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</si>
  <si>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</si>
  <si>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</si>
  <si>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</si>
  <si>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</si>
  <si>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</si>
  <si>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</si>
  <si>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</si>
  <si>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</si>
  <si>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</si>
  <si>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</si>
  <si>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</si>
  <si>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</si>
  <si>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</si>
  <si>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</si>
  <si>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</si>
  <si>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</si>
  <si>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</si>
  <si>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</si>
  <si>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</si>
  <si>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</si>
  <si>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</si>
  <si>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</si>
  <si>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</si>
  <si>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</si>
  <si>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</si>
  <si>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</si>
  <si>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</si>
  <si>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</si>
  <si>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</si>
  <si>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</si>
  <si>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</si>
  <si>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</si>
  <si>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</si>
  <si>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</si>
  <si>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</si>
  <si>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</si>
  <si>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</si>
  <si>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</si>
  <si>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</si>
  <si>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</si>
  <si>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</si>
  <si>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</si>
  <si>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</si>
  <si>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</si>
  <si>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</si>
  <si>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</si>
  <si>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</si>
  <si>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</si>
  <si>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</si>
  <si>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</si>
  <si>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</si>
  <si>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</si>
  <si>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</si>
  <si>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</si>
  <si>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</si>
  <si>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</si>
  <si>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</si>
  <si>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</si>
  <si>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</si>
  <si>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</si>
  <si>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</si>
  <si>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</si>
  <si>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</si>
  <si>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</si>
  <si>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</si>
  <si>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</si>
  <si>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</si>
  <si>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</si>
  <si>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</si>
  <si>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</si>
  <si>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</si>
  <si>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</si>
  <si>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</si>
  <si>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</si>
  <si>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</si>
  <si>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</si>
  <si>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</si>
  <si>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</si>
  <si>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</si>
  <si>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</si>
  <si>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</si>
  <si>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</si>
  <si>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</si>
  <si>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</si>
  <si>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</si>
  <si>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</si>
  <si>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</si>
  <si>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</si>
  <si>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</si>
  <si>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</si>
  <si>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</si>
  <si>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</si>
  <si>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</si>
  <si>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</si>
  <si>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</si>
  <si>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</si>
  <si>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</si>
  <si>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</si>
  <si>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</si>
  <si>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</si>
  <si>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</si>
  <si>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</si>
  <si>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</si>
  <si>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</si>
  <si>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</si>
  <si>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</si>
  <si>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</si>
  <si>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</si>
  <si>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</si>
  <si>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</si>
  <si>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</si>
  <si>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</si>
  <si>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</si>
  <si>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</si>
  <si>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</si>
  <si>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</si>
  <si>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</si>
  <si>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</si>
  <si>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</si>
  <si>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</si>
  <si>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</si>
  <si>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</si>
  <si>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</si>
  <si>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</si>
  <si>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</si>
  <si>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</si>
  <si>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</si>
  <si>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</si>
  <si>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</si>
  <si>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</si>
  <si>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</si>
  <si>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</si>
  <si>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</si>
  <si>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</si>
  <si>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</si>
  <si>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</si>
  <si>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</si>
  <si>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</si>
  <si>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</si>
  <si>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</si>
  <si>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</si>
  <si>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</si>
  <si>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</si>
  <si>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</si>
  <si>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</si>
  <si>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</si>
  <si>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</si>
  <si>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</si>
  <si>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</si>
  <si>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</si>
  <si>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</si>
  <si>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</si>
  <si>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</si>
  <si>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</si>
  <si>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</si>
  <si>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</si>
  <si>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</si>
  <si>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</si>
  <si>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</si>
  <si>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</si>
  <si>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</si>
  <si>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</si>
  <si>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</si>
  <si>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</si>
  <si>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</si>
  <si>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</si>
  <si>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</si>
  <si>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</si>
  <si>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</si>
  <si>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</si>
  <si>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</si>
  <si>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</si>
  <si>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</si>
  <si>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</si>
  <si>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</si>
  <si>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</si>
  <si>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</si>
  <si>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</si>
  <si>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</si>
  <si>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</si>
  <si>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</si>
  <si>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</si>
  <si>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</si>
  <si>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</si>
  <si>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</si>
  <si>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</si>
  <si>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</si>
  <si>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</si>
  <si>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</si>
  <si>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</si>
  <si>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</si>
  <si>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</si>
  <si>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</si>
  <si>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</si>
  <si>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</si>
  <si>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</si>
  <si>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</si>
  <si>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</si>
  <si>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</si>
  <si>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</si>
  <si>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</si>
  <si>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</si>
  <si>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</si>
  <si>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</si>
  <si>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</si>
  <si>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</si>
  <si>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</si>
  <si>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</si>
  <si>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</si>
  <si>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</si>
  <si>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</si>
  <si>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</si>
  <si>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</si>
  <si>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</si>
  <si>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</si>
  <si>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</si>
  <si>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</si>
  <si>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</si>
  <si>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</si>
  <si>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</si>
  <si>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</si>
  <si>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</si>
  <si>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</si>
  <si>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</si>
  <si>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</si>
  <si>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</si>
  <si>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</si>
  <si>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</si>
  <si>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</si>
  <si>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</si>
  <si>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</si>
  <si>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</si>
  <si>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</si>
  <si>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</si>
  <si>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</si>
  <si>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</si>
  <si>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</si>
  <si>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</si>
  <si>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</si>
  <si>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</si>
  <si>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</si>
  <si>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</si>
  <si>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</si>
  <si>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</si>
  <si>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</si>
  <si>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</si>
  <si>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</si>
  <si>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</si>
  <si>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</si>
  <si>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</si>
  <si>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</si>
  <si>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</si>
  <si>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</si>
  <si>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</si>
  <si>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</si>
  <si>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</si>
  <si>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</si>
  <si>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</si>
  <si>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</si>
  <si>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</si>
  <si>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</si>
  <si>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</si>
  <si>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</si>
  <si>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</si>
  <si>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</si>
  <si>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</si>
  <si>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</si>
  <si>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</si>
  <si>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</si>
  <si>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</si>
  <si>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</si>
  <si>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</si>
  <si>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</si>
  <si>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</si>
  <si>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</si>
  <si>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</si>
  <si>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</si>
  <si>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</si>
  <si>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</si>
  <si>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</si>
  <si>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</si>
  <si>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</si>
  <si>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</si>
  <si>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</si>
  <si>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</si>
  <si>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</si>
  <si>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</si>
  <si>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</si>
  <si>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</si>
  <si>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</si>
  <si>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</si>
  <si>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</si>
  <si>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</si>
  <si>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</si>
  <si>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</si>
  <si>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</si>
  <si>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</si>
  <si>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</si>
  <si>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</si>
  <si>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</si>
  <si>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</si>
  <si>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</si>
  <si>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</si>
  <si>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</si>
  <si>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</si>
  <si>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</si>
  <si>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</si>
  <si>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</si>
  <si>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</si>
  <si>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</si>
  <si>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</si>
  <si>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</si>
  <si>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</si>
  <si>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</si>
  <si>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</si>
  <si>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</si>
  <si>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</si>
  <si>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</si>
  <si>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</si>
  <si>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</si>
  <si>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</si>
  <si>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</si>
  <si>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</si>
  <si>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</si>
  <si>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</si>
  <si>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</si>
  <si>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</si>
  <si>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</si>
  <si>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</si>
  <si>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</si>
  <si>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</si>
  <si>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</si>
  <si>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</si>
  <si>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</si>
  <si>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</si>
  <si>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</si>
  <si>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</si>
  <si>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</si>
  <si>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</si>
  <si>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</si>
  <si>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</si>
  <si>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</si>
  <si>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</si>
  <si>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</si>
  <si>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</si>
  <si>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</si>
  <si>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</si>
  <si>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</si>
  <si>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</si>
  <si>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</si>
  <si>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</si>
  <si>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</si>
  <si>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</si>
  <si>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</si>
  <si>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</si>
  <si>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</si>
  <si>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</si>
  <si>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</si>
  <si>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</si>
  <si>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</si>
  <si>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</si>
  <si>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</si>
  <si>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</si>
  <si>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</si>
  <si>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</si>
  <si>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</si>
  <si>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</si>
  <si>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</si>
  <si>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</si>
  <si>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</si>
  <si>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</si>
  <si>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</si>
  <si>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</si>
  <si>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</si>
  <si>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</si>
  <si>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</si>
  <si>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</si>
  <si>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</si>
  <si>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</si>
  <si>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</si>
  <si>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</si>
  <si>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</si>
  <si>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</si>
  <si>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</si>
  <si>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</si>
  <si>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</si>
  <si>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</si>
  <si>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</si>
  <si>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</si>
  <si>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</si>
  <si>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</si>
  <si>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</si>
  <si>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</si>
  <si>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</si>
  <si>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</si>
  <si>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</si>
  <si>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</si>
  <si>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</si>
  <si>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</si>
  <si>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</si>
  <si>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</si>
  <si>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</si>
  <si>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</si>
  <si>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</si>
  <si>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</si>
  <si>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</si>
  <si>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</si>
  <si>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</si>
  <si>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</si>
  <si>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</si>
  <si>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</si>
  <si>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</si>
  <si>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</si>
  <si>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</si>
  <si>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</si>
  <si>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</si>
  <si>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</si>
  <si>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</si>
  <si>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</si>
  <si>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</si>
  <si>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</si>
  <si>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</si>
  <si>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</si>
  <si>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</si>
  <si>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</si>
  <si>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</si>
  <si>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</si>
  <si>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</si>
  <si>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</si>
  <si>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</si>
  <si>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</si>
  <si>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</si>
  <si>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</si>
  <si>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</si>
  <si>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</si>
  <si>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</si>
  <si>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</si>
  <si>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</si>
  <si>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</si>
  <si>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</si>
  <si>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</si>
  <si>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</si>
  <si>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</si>
  <si>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</si>
  <si>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</si>
  <si>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</si>
  <si>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</si>
  <si>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</si>
  <si>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</si>
  <si>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</si>
  <si>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</si>
  <si>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</si>
  <si>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</si>
  <si>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</si>
  <si>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</si>
  <si>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</si>
  <si>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</si>
  <si>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</si>
  <si>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</si>
  <si>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</si>
  <si>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</si>
  <si>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</si>
  <si>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</si>
  <si>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</si>
  <si>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</si>
  <si>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</si>
  <si>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</si>
  <si>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</si>
  <si>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</si>
  <si>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</si>
  <si>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</si>
  <si>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</si>
  <si>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</si>
  <si>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</si>
  <si>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</si>
  <si>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</si>
  <si>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</si>
  <si>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</si>
  <si>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</si>
  <si>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</si>
  <si>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</si>
  <si>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</si>
  <si>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</si>
  <si>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</si>
  <si>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</si>
  <si>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</si>
  <si>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</si>
  <si>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</si>
  <si>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</si>
  <si>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</si>
  <si>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</si>
  <si>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</si>
  <si>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</si>
  <si>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</si>
  <si>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</si>
  <si>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</si>
  <si>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</si>
  <si>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</si>
  <si>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</si>
  <si>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</si>
  <si>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</si>
  <si>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</si>
  <si>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</si>
  <si>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</si>
  <si>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</si>
  <si>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</si>
  <si>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</si>
  <si>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</si>
  <si>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</si>
  <si>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</si>
  <si>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</si>
  <si>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</si>
  <si>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</si>
  <si>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</si>
  <si>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</si>
  <si>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</si>
  <si>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</si>
  <si>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</si>
  <si>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</si>
  <si>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</si>
  <si>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</si>
  <si>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</si>
  <si>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</si>
  <si>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</si>
  <si>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</si>
  <si>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</si>
  <si>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</si>
  <si>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</si>
  <si>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</si>
  <si>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</si>
  <si>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</si>
  <si>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</si>
  <si>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</si>
  <si>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</si>
  <si>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</si>
  <si>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</si>
  <si>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</si>
  <si>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</si>
  <si>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</si>
  <si>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</si>
  <si>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</si>
  <si>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</si>
  <si>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</si>
  <si>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</si>
  <si>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</si>
  <si>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</si>
  <si>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</si>
  <si>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</si>
  <si>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</si>
  <si>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</si>
  <si>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</si>
  <si>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</si>
  <si>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</si>
  <si>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</si>
  <si>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</si>
  <si>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</si>
  <si>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</si>
  <si>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</si>
  <si>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</si>
  <si>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</si>
  <si>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</si>
  <si>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</si>
  <si>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</si>
  <si>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</si>
  <si>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</si>
  <si>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</si>
  <si>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</si>
  <si>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</si>
  <si>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</si>
  <si>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</si>
  <si>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</si>
  <si>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</si>
  <si>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</si>
  <si>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</si>
  <si>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</si>
  <si>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</si>
  <si>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</si>
  <si>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</si>
  <si>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</si>
  <si>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</si>
  <si>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</si>
  <si>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</si>
  <si>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</si>
  <si>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</si>
  <si>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</si>
  <si>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</si>
  <si>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</si>
  <si>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</si>
  <si>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</si>
  <si>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</si>
  <si>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</si>
  <si>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</si>
  <si>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</si>
  <si>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</si>
  <si>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</si>
  <si>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</si>
  <si>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</si>
  <si>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</si>
  <si>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</si>
  <si>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</si>
  <si>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</si>
  <si>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</si>
  <si>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</si>
  <si>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</si>
  <si>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</si>
  <si>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</si>
  <si>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</si>
  <si>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</si>
  <si>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</si>
  <si>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</si>
  <si>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</si>
  <si>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</si>
  <si>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</si>
  <si>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</si>
  <si>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</si>
  <si>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</si>
  <si>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</si>
  <si>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</si>
  <si>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</si>
  <si>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</si>
  <si>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</si>
  <si>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</si>
  <si>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</si>
  <si>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</si>
  <si>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</si>
  <si>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</si>
  <si>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</si>
  <si>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</si>
  <si>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</si>
  <si>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</si>
  <si>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</si>
  <si>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</si>
  <si>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</si>
  <si>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</si>
  <si>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</si>
  <si>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</si>
  <si>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</si>
  <si>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</si>
  <si>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</si>
  <si>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</si>
  <si>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</si>
  <si>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</si>
  <si>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</si>
  <si>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</si>
  <si>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</si>
  <si>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</si>
  <si>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</si>
  <si>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</si>
  <si>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</si>
  <si>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</si>
  <si>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</si>
  <si>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</si>
  <si>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</si>
  <si>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</si>
  <si>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</si>
  <si>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</si>
  <si>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</si>
  <si>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</si>
  <si>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</si>
  <si>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</si>
  <si>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</si>
  <si>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</si>
  <si>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</si>
  <si>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</si>
  <si>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</si>
  <si>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</si>
  <si>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</si>
  <si>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</si>
  <si>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</si>
  <si>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</si>
  <si>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</si>
  <si>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</si>
  <si>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</si>
  <si>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</si>
  <si>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</si>
  <si>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</si>
  <si>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</si>
  <si>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</si>
  <si>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</si>
  <si>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</si>
  <si>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</si>
  <si>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</si>
  <si>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</si>
  <si>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</si>
  <si>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</si>
  <si>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</si>
  <si>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</si>
  <si>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</si>
  <si>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</si>
  <si>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</si>
  <si>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</si>
  <si>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</si>
  <si>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</si>
  <si>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</si>
  <si>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</si>
  <si>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</si>
  <si>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</si>
  <si>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</si>
  <si>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</si>
  <si>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</si>
  <si>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</si>
  <si>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</si>
  <si>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</si>
  <si>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</si>
  <si>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</si>
  <si>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</si>
  <si>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</si>
  <si>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</si>
  <si>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</si>
  <si>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</si>
  <si>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</si>
  <si>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</si>
  <si>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</si>
  <si>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</si>
  <si>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</si>
  <si>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</si>
  <si>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</si>
  <si>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</si>
  <si>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</si>
  <si>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</si>
  <si>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</si>
  <si>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</si>
  <si>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</si>
  <si>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</si>
  <si>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</si>
  <si>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</si>
  <si>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</si>
  <si>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</si>
  <si>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</si>
  <si>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</si>
  <si>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</si>
  <si>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</si>
  <si>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</si>
  <si>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</si>
  <si>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</si>
  <si>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</si>
  <si>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</si>
  <si>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</si>
  <si>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</si>
  <si>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</si>
  <si>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</si>
  <si>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</si>
  <si>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</si>
  <si>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</si>
  <si>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</si>
  <si>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</si>
  <si>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</si>
  <si>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</si>
  <si>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</si>
  <si>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</si>
  <si>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</si>
  <si>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</si>
  <si>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</si>
  <si>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</si>
  <si>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</si>
  <si>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</si>
  <si>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</si>
  <si>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</si>
  <si>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</si>
  <si>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</si>
  <si>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</si>
  <si>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</si>
  <si>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</si>
  <si>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</si>
  <si>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</si>
  <si>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</si>
  <si>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</si>
  <si>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</si>
  <si>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</si>
  <si>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</si>
  <si>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</si>
  <si>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</si>
  <si>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</si>
  <si>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</si>
  <si>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</si>
  <si>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</si>
  <si>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</si>
  <si>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</si>
  <si>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</si>
  <si>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</si>
  <si>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</si>
  <si>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</si>
  <si>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</si>
  <si>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</si>
  <si>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</si>
  <si>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</si>
  <si>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</si>
  <si>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</si>
  <si>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</si>
  <si>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</si>
  <si>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</si>
  <si>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</si>
  <si>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</si>
  <si>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</si>
  <si>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</si>
  <si>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</si>
  <si>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</si>
  <si>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</si>
  <si>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</si>
  <si>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</si>
  <si>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</si>
  <si>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</si>
  <si>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</si>
  <si>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</si>
  <si>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</si>
  <si>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</si>
  <si>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</si>
  <si>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</si>
  <si>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</si>
  <si>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</si>
  <si>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</si>
  <si>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</si>
  <si>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</si>
  <si>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</si>
  <si>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</si>
  <si>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</si>
  <si>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</si>
  <si>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</si>
  <si>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</si>
  <si>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</si>
  <si>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</si>
  <si>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</si>
  <si>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</si>
  <si>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</si>
  <si>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</si>
  <si>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</si>
  <si>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</si>
  <si>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</si>
  <si>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</si>
  <si>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</si>
  <si>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</si>
  <si>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</si>
  <si>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</si>
  <si>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</si>
  <si>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</si>
  <si>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</si>
  <si>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</si>
  <si>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</si>
  <si>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</si>
  <si>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</si>
  <si>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</si>
  <si>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</si>
  <si>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</si>
  <si>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</si>
  <si>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</si>
  <si>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</si>
  <si>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</si>
  <si>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</si>
  <si>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</si>
  <si>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</si>
  <si>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</si>
  <si>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</si>
  <si>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</si>
  <si>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</si>
  <si>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</si>
  <si>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</si>
  <si>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</si>
  <si>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</si>
  <si>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</si>
  <si>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</si>
  <si>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</si>
  <si>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</si>
  <si>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</si>
  <si>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</si>
  <si>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</si>
  <si>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</si>
  <si>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</si>
  <si>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</si>
  <si>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</si>
  <si>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</si>
  <si>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</si>
  <si>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</si>
  <si>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</si>
  <si>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</si>
  <si>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</si>
  <si>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</si>
  <si>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</si>
  <si>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</si>
  <si>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</si>
  <si>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</si>
  <si>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</si>
  <si>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</si>
  <si>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</si>
  <si>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</si>
  <si>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</si>
  <si>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</si>
  <si>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</si>
  <si>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</si>
  <si>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</si>
  <si>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</si>
  <si>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</si>
  <si>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</si>
  <si>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</si>
  <si>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</si>
  <si>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</si>
  <si>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</si>
  <si>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</si>
  <si>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</si>
  <si>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</si>
  <si>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</si>
  <si>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</si>
  <si>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</si>
  <si>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</si>
  <si>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</si>
  <si>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</si>
  <si>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</si>
  <si>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</si>
  <si>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</si>
  <si>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</si>
  <si>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</si>
  <si>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</si>
  <si>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</si>
  <si>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</si>
  <si>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</si>
  <si>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</si>
  <si>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</si>
  <si>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</si>
  <si>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</si>
  <si>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</si>
  <si>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</si>
  <si>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</si>
  <si>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</si>
  <si>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</si>
  <si>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</si>
  <si>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</si>
  <si>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</si>
  <si>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</si>
  <si>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</si>
  <si>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</si>
  <si>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</si>
  <si>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</si>
  <si>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</si>
  <si>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</si>
  <si>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</si>
  <si>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</si>
  <si>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</si>
  <si>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</si>
  <si>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</si>
  <si>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</si>
  <si>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</si>
  <si>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</si>
  <si>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</si>
  <si>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</si>
  <si>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</si>
  <si>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</si>
  <si>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</si>
  <si>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</si>
  <si>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</si>
  <si>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</si>
  <si>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</si>
  <si>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</si>
  <si>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</si>
  <si>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</si>
  <si>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</si>
  <si>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</si>
  <si>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</si>
  <si>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</si>
  <si>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</si>
  <si>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</si>
  <si>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</si>
  <si>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</si>
  <si>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</si>
  <si>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</si>
  <si>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</si>
  <si>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</si>
  <si>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</si>
  <si>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</si>
  <si>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</si>
  <si>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</si>
  <si>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</si>
  <si>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</si>
  <si>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</si>
  <si>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</si>
  <si>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</si>
  <si>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</si>
  <si>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</si>
  <si>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</si>
  <si>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</si>
  <si>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</si>
  <si>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</si>
  <si>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</si>
  <si>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</si>
  <si>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</si>
  <si>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</si>
  <si>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</si>
  <si>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</si>
  <si>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</si>
  <si>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</si>
  <si>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</si>
  <si>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</si>
  <si>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</si>
  <si>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</si>
  <si>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</si>
  <si>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</si>
  <si>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</si>
  <si>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</si>
  <si>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</si>
  <si>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</si>
  <si>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</si>
  <si>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</si>
  <si>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</si>
  <si>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</si>
  <si>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</si>
  <si>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</si>
  <si>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</si>
  <si>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</si>
  <si>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</si>
  <si>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</si>
  <si>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</si>
  <si>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</si>
  <si>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</si>
  <si>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</si>
  <si>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</si>
  <si>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</si>
  <si>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</si>
  <si>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</si>
  <si>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</si>
  <si>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</si>
  <si>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</si>
  <si>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</si>
  <si>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</si>
  <si>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</si>
  <si>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</si>
  <si>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</si>
  <si>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</si>
  <si>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</si>
  <si>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</si>
  <si>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</si>
  <si>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</si>
  <si>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</si>
  <si>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</si>
  <si>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</si>
  <si>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</si>
  <si>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</si>
  <si>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</si>
  <si>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</si>
  <si>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</si>
  <si>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</si>
  <si>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</si>
  <si>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</si>
  <si>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</si>
  <si>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</si>
  <si>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</si>
  <si>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</si>
  <si>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</si>
  <si>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</si>
  <si>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</si>
  <si>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</si>
  <si>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</si>
  <si>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</si>
  <si>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</si>
  <si>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</si>
  <si>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</si>
  <si>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</si>
  <si>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</si>
  <si>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</si>
  <si>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</si>
  <si>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</si>
  <si>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</si>
  <si>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</si>
  <si>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</si>
  <si>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</si>
  <si>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</si>
  <si>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</si>
  <si>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</si>
  <si>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</si>
  <si>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</si>
  <si>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</si>
  <si>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</si>
  <si>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</si>
  <si>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</si>
  <si>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</si>
  <si>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</si>
  <si>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</si>
  <si>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</si>
  <si>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</si>
  <si>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</si>
  <si>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</si>
  <si>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</si>
  <si>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</si>
  <si>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</si>
  <si>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</si>
  <si>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</si>
  <si>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</si>
  <si>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</si>
  <si>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</si>
  <si>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</si>
  <si>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</si>
  <si>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</si>
  <si>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</si>
  <si>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</si>
  <si>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</si>
  <si>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</si>
  <si>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</si>
  <si>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</si>
  <si>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</si>
  <si>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</si>
  <si>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</si>
  <si>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</si>
  <si>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</si>
  <si>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</si>
  <si>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</si>
  <si>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</si>
  <si>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</si>
  <si>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</si>
  <si>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</si>
  <si>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</si>
  <si>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</si>
  <si>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</si>
  <si>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</si>
  <si>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</si>
  <si>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</si>
  <si>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</si>
  <si>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</si>
  <si>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</si>
  <si>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</si>
  <si>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</si>
  <si>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</si>
  <si>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</si>
  <si>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</si>
  <si>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</si>
  <si>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</si>
  <si>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</si>
  <si>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</si>
  <si>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</si>
  <si>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</si>
  <si>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</si>
  <si>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</si>
  <si>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</si>
  <si>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</si>
  <si>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</si>
  <si>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</si>
  <si>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</si>
  <si>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</si>
  <si>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</si>
  <si>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</si>
  <si>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</si>
  <si>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</si>
  <si>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</si>
  <si>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</si>
  <si>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</si>
  <si>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</si>
  <si>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</si>
  <si>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</si>
  <si>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</si>
  <si>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</si>
  <si>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</si>
  <si>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</si>
  <si>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</si>
  <si>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</si>
  <si>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</si>
  <si>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</si>
  <si>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</si>
  <si>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</si>
  <si>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</si>
  <si>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</si>
  <si>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</si>
  <si>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</si>
  <si>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</si>
  <si>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</si>
  <si>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</si>
  <si>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</si>
  <si>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</si>
  <si>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</si>
  <si>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</si>
  <si>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</si>
  <si>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</si>
  <si>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</si>
  <si>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</si>
  <si>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</si>
  <si>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</si>
  <si>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</si>
  <si>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</si>
  <si>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</si>
  <si>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</si>
  <si>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</si>
  <si>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</si>
  <si>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</si>
  <si>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</si>
  <si>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</si>
  <si>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</si>
  <si>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</si>
  <si>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</si>
  <si>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</si>
  <si>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</si>
  <si>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</si>
  <si>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</si>
  <si>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</si>
  <si>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</si>
  <si>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</si>
  <si>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</si>
  <si>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</si>
  <si>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</si>
  <si>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</si>
  <si>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</si>
  <si>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</si>
  <si>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</si>
  <si>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</si>
  <si>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</si>
  <si>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</si>
  <si>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</si>
  <si>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</si>
  <si>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</si>
  <si>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</si>
  <si>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</si>
  <si>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</si>
  <si>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</si>
  <si>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</si>
  <si>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</si>
  <si>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</si>
  <si>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</si>
  <si>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</si>
  <si>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</si>
  <si>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</si>
  <si>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</si>
  <si>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</si>
  <si>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</si>
  <si>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</si>
  <si>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</si>
  <si>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</si>
  <si>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</si>
  <si>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</si>
  <si>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</si>
  <si>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</si>
  <si>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</si>
  <si>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</si>
  <si>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</si>
  <si>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</si>
  <si>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</si>
  <si>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</si>
  <si>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</si>
  <si>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</si>
  <si>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</si>
  <si>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</si>
  <si>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</si>
  <si>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</si>
  <si>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</si>
  <si>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</si>
  <si>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</si>
  <si>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</si>
  <si>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</si>
  <si>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</si>
  <si>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</si>
  <si>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</si>
  <si>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</si>
  <si>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</si>
  <si>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</si>
  <si>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</si>
  <si>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</si>
  <si>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</si>
  <si>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</si>
  <si>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</si>
  <si>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</si>
  <si>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</si>
  <si>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</si>
  <si>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</si>
  <si>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</si>
  <si>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</si>
  <si>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</si>
  <si>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</si>
  <si>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</si>
  <si>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</si>
  <si>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</si>
  <si>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</si>
  <si>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</si>
  <si>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</si>
  <si>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</si>
  <si>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</si>
  <si>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</si>
  <si>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</si>
  <si>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</si>
  <si>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</si>
  <si>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</si>
  <si>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</si>
  <si>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</si>
  <si>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</si>
  <si>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</si>
  <si>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</si>
  <si>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</si>
  <si>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</si>
  <si>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</si>
  <si>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</si>
  <si>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</si>
  <si>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</si>
  <si>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</si>
  <si>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</si>
  <si>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</si>
  <si>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</si>
  <si>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</si>
  <si>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</si>
  <si>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</si>
  <si>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</si>
  <si>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</si>
  <si>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</si>
  <si>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</si>
  <si>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</si>
  <si>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</si>
  <si>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</si>
  <si>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</si>
  <si>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</si>
  <si>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</si>
  <si>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</si>
  <si>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</si>
  <si>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</si>
  <si>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</si>
  <si>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</si>
  <si>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</si>
  <si>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</si>
  <si>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</si>
  <si>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</si>
  <si>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</si>
  <si>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</si>
  <si>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</si>
  <si>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</si>
  <si>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</si>
  <si>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</si>
  <si>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</si>
  <si>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</si>
  <si>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</si>
  <si>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</si>
  <si>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</si>
  <si>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</si>
  <si>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</si>
  <si>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</si>
  <si>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</si>
  <si>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</si>
  <si>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</si>
  <si>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</si>
  <si>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</si>
  <si>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</si>
  <si>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</si>
  <si>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</si>
  <si>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</si>
  <si>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</si>
  <si>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</si>
  <si>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</si>
  <si>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</si>
  <si>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</si>
  <si>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</si>
  <si>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</si>
  <si>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</si>
  <si>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</si>
  <si>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</si>
  <si>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</si>
  <si>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</si>
  <si>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</si>
  <si>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</si>
  <si>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</si>
  <si>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</si>
  <si>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</si>
  <si>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</si>
  <si>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</si>
  <si>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</si>
  <si>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</si>
  <si>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</si>
  <si>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</si>
  <si>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</si>
  <si>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</si>
  <si>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</si>
  <si>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</si>
  <si>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</si>
  <si>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</si>
  <si>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</si>
  <si>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</si>
  <si>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</si>
  <si>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</si>
  <si>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</si>
  <si>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</si>
  <si>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</si>
  <si>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</si>
  <si>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</si>
  <si>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</si>
  <si>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</si>
  <si>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</si>
  <si>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</si>
  <si>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</si>
  <si>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</si>
  <si>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</si>
  <si>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</si>
  <si>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</si>
  <si>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</si>
  <si>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</si>
  <si>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</si>
  <si>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</si>
  <si>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</si>
  <si>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</si>
  <si>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</si>
  <si>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</si>
  <si>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</si>
  <si>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</si>
  <si>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</si>
  <si>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</si>
  <si>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</si>
  <si>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</si>
  <si>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</si>
  <si>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</si>
  <si>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</si>
  <si>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</si>
  <si>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</si>
  <si>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</si>
  <si>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</si>
  <si>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</si>
  <si>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</si>
  <si>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</si>
  <si>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</si>
  <si>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</si>
  <si>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</si>
  <si>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</si>
  <si>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</si>
  <si>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</si>
  <si>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</si>
  <si>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</si>
  <si>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</si>
  <si>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</si>
  <si>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</si>
  <si>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</si>
  <si>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</si>
  <si>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</si>
  <si>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</si>
  <si>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</si>
  <si>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</si>
  <si>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</si>
  <si>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</si>
  <si>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</si>
  <si>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</si>
  <si>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</si>
  <si>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</si>
  <si>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</si>
  <si>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</si>
  <si>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</si>
  <si>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</si>
  <si>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</si>
  <si>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</si>
  <si>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</si>
  <si>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</si>
  <si>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</si>
  <si>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</si>
  <si>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</si>
  <si>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</si>
  <si>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</si>
  <si>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</si>
  <si>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</si>
  <si>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</si>
  <si>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</si>
  <si>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</si>
  <si>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</si>
  <si>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</si>
  <si>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</si>
  <si>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</si>
  <si>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</si>
  <si>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</si>
  <si>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</si>
  <si>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</si>
  <si>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</si>
  <si>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</si>
  <si>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</si>
  <si>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</si>
  <si>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</si>
  <si>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</si>
  <si>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</si>
  <si>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</si>
  <si>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</si>
  <si>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</si>
  <si>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</si>
  <si>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</si>
  <si>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</si>
  <si>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</si>
  <si>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</si>
  <si>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</si>
  <si>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</si>
  <si>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</si>
  <si>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</si>
  <si>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</si>
  <si>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</si>
  <si>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</si>
  <si>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</si>
  <si>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</si>
  <si>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</si>
  <si>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</si>
  <si>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</si>
  <si>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</si>
  <si>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</si>
  <si>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</si>
  <si>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</si>
  <si>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</si>
  <si>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</si>
  <si>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</si>
  <si>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</si>
  <si>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</si>
  <si>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</si>
  <si>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</si>
  <si>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</si>
  <si>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</si>
  <si>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</si>
  <si>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</si>
  <si>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</si>
  <si>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</si>
  <si>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</si>
  <si>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</si>
  <si>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</si>
  <si>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</si>
  <si>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</si>
  <si>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</si>
  <si>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</si>
  <si>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</si>
  <si>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</si>
  <si>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</si>
  <si>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</si>
  <si>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</si>
  <si>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</si>
  <si>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</si>
  <si>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</si>
  <si>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</si>
  <si>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</si>
  <si>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</si>
  <si>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</si>
  <si>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</si>
  <si>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</si>
  <si>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</si>
  <si>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</si>
  <si>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</si>
  <si>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</si>
  <si>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</si>
  <si>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</si>
  <si>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</si>
  <si>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</si>
  <si>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</si>
  <si>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</si>
  <si>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</si>
  <si>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</si>
  <si>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</si>
  <si>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</si>
  <si>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</si>
  <si>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</si>
  <si>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</si>
  <si>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</si>
  <si>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</si>
  <si>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</si>
  <si>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</si>
  <si>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</si>
  <si>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</si>
  <si>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</si>
  <si>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</si>
  <si>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</si>
  <si>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</si>
  <si>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</si>
  <si>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</si>
  <si>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</si>
  <si>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</si>
  <si>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</si>
  <si>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</si>
  <si>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</si>
  <si>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</si>
  <si>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</si>
  <si>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</si>
  <si>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</si>
  <si>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</si>
  <si>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</si>
  <si>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</si>
  <si>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</si>
  <si>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</si>
  <si>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</si>
  <si>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</si>
  <si>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</si>
  <si>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</si>
  <si>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</si>
  <si>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</si>
  <si>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</si>
  <si>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</si>
  <si>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</si>
  <si>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</si>
  <si>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</si>
  <si>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</si>
  <si>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</si>
  <si>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</si>
  <si>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</si>
  <si>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</si>
  <si>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</si>
  <si>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</si>
  <si>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</si>
  <si>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</si>
  <si>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</si>
  <si>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</si>
  <si>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</si>
  <si>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</si>
  <si>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</si>
  <si>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</si>
  <si>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</si>
  <si>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</si>
  <si>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</si>
  <si>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</si>
  <si>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</si>
  <si>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</si>
  <si>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</si>
  <si>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</si>
  <si>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</si>
  <si>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</si>
  <si>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</si>
  <si>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</si>
  <si>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</si>
  <si>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</si>
  <si>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</si>
  <si>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</si>
  <si>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</si>
  <si>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</si>
  <si>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</si>
  <si>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</si>
  <si>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</si>
  <si>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</si>
  <si>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</si>
  <si>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</si>
  <si>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</si>
  <si>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</si>
  <si>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</si>
  <si>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</si>
  <si>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</si>
  <si>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</si>
  <si>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</si>
  <si>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</si>
  <si>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</si>
  <si>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</si>
  <si>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</si>
  <si>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</si>
  <si>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</si>
  <si>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</si>
  <si>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</si>
  <si>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</si>
  <si>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</si>
  <si>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</si>
  <si>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</si>
  <si>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</si>
  <si>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</si>
  <si>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</si>
  <si>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</si>
  <si>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</si>
  <si>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</si>
  <si>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</si>
  <si>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</si>
  <si>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</si>
  <si>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</si>
  <si>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</si>
  <si>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</si>
  <si>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</si>
  <si>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</si>
  <si>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</si>
  <si>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</si>
  <si>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</si>
  <si>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</si>
  <si>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</si>
  <si>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</si>
  <si>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</si>
  <si>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</si>
  <si>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</si>
  <si>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</si>
  <si>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</si>
  <si>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</si>
  <si>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</si>
  <si>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</si>
  <si>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</si>
  <si>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</si>
  <si>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</si>
  <si>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</si>
  <si>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</si>
  <si>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</si>
  <si>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</si>
  <si>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</si>
  <si>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</si>
  <si>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</si>
  <si>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</si>
  <si>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</si>
  <si>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</si>
  <si>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</si>
  <si>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</si>
  <si>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</si>
  <si>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</si>
  <si>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</si>
  <si>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</si>
  <si>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</si>
  <si>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</si>
  <si>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</si>
  <si>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</si>
  <si>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</si>
  <si>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</si>
  <si>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</si>
  <si>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</si>
  <si>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</si>
  <si>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</si>
  <si>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</si>
  <si>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</si>
  <si>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</si>
  <si>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</si>
  <si>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</si>
  <si>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</si>
  <si>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</si>
  <si>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</si>
  <si>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</si>
  <si>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</si>
  <si>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</si>
  <si>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</si>
  <si>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</si>
  <si>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</si>
  <si>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</si>
  <si>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</si>
  <si>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</si>
  <si>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</si>
  <si>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</si>
  <si>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</si>
  <si>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</si>
  <si>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</si>
  <si>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</si>
  <si>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</si>
  <si>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</si>
  <si>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</si>
  <si>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</si>
  <si>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</si>
  <si>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</si>
  <si>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</si>
  <si>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</si>
  <si>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</si>
  <si>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</si>
  <si>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</si>
  <si>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</si>
  <si>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</si>
  <si>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</si>
  <si>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</si>
  <si>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</si>
  <si>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</si>
  <si>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</si>
  <si>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</si>
  <si>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</si>
  <si>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</si>
  <si>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</si>
  <si>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</si>
  <si>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</si>
  <si>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</si>
  <si>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</si>
  <si>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</si>
  <si>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</si>
  <si>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</si>
  <si>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</si>
  <si>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</si>
  <si>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</si>
  <si>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</si>
  <si>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</si>
  <si>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</si>
  <si>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</si>
  <si>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</si>
  <si>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</si>
  <si>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</si>
  <si>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</si>
  <si>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</si>
  <si>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</si>
  <si>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</si>
  <si>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</si>
  <si>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</si>
  <si>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</si>
  <si>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</si>
  <si>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</si>
  <si>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</si>
  <si>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</si>
  <si>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</si>
  <si>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</si>
  <si>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</si>
  <si>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</si>
  <si>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</si>
  <si>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</si>
  <si>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</si>
  <si>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</si>
  <si>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</si>
  <si>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</si>
  <si>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</si>
  <si>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</si>
  <si>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</si>
  <si>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</si>
  <si>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</si>
  <si>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</si>
  <si>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</si>
  <si>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</si>
  <si>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</si>
  <si>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</si>
  <si>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</si>
  <si>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</si>
  <si>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</si>
  <si>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</si>
  <si>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</si>
  <si>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</si>
  <si>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</si>
  <si>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</si>
  <si>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</si>
  <si>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</si>
  <si>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</si>
  <si>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</si>
  <si>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</si>
  <si>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</si>
  <si>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</si>
  <si>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</si>
  <si>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</si>
  <si>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</si>
  <si>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</si>
  <si>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</si>
  <si>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</si>
  <si>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</si>
  <si>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</si>
  <si>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</si>
  <si>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</si>
  <si>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</si>
  <si>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</si>
  <si>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</si>
  <si>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</si>
  <si>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</si>
  <si>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</si>
  <si>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</si>
  <si>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</si>
  <si>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</si>
  <si>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</si>
  <si>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</si>
  <si>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</si>
  <si>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</si>
  <si>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</si>
  <si>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</si>
  <si>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</si>
  <si>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</si>
  <si>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</si>
  <si>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</si>
  <si>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</si>
  <si>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</si>
  <si>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</si>
  <si>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</si>
  <si>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</si>
  <si>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</si>
  <si>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</si>
  <si>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</si>
  <si>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</si>
  <si>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</si>
  <si>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</si>
  <si>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</si>
  <si>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</si>
  <si>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</si>
  <si>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</si>
  <si>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</si>
  <si>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</si>
  <si>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</si>
  <si>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</si>
  <si>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</si>
  <si>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</si>
  <si>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</si>
  <si>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</si>
  <si>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</si>
  <si>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</si>
  <si>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</si>
  <si>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</si>
  <si>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</si>
  <si>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</si>
  <si>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</si>
  <si>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</si>
  <si>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</si>
  <si>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</si>
  <si>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</si>
  <si>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</si>
  <si>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</si>
  <si>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</si>
  <si>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</si>
  <si>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</si>
  <si>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</si>
  <si>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</si>
  <si>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</si>
  <si>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</si>
  <si>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</si>
  <si>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</si>
  <si>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</si>
  <si>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</si>
  <si>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</si>
  <si>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</si>
  <si>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</si>
  <si>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</si>
  <si>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</si>
  <si>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</si>
  <si>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</si>
  <si>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</si>
  <si>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</si>
  <si>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</si>
  <si>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</si>
  <si>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</si>
  <si>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</si>
  <si>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</si>
  <si>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</si>
  <si>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</si>
  <si>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</si>
  <si>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</si>
  <si>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</si>
  <si>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</si>
  <si>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</si>
  <si>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</si>
  <si>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</si>
  <si>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</si>
  <si>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</si>
  <si>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</si>
  <si>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</si>
  <si>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</si>
  <si>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</si>
  <si>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</si>
  <si>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</si>
  <si>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</si>
  <si>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</si>
  <si>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</si>
  <si>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</si>
  <si>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</si>
  <si>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</si>
  <si>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</si>
  <si>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</si>
  <si>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</si>
  <si>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</si>
  <si>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</si>
  <si>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</si>
  <si>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</si>
  <si>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</si>
  <si>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</si>
  <si>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</si>
  <si>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</si>
  <si>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</si>
  <si>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</si>
  <si>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</si>
  <si>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</si>
  <si>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</si>
  <si>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</si>
  <si>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</si>
  <si>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</si>
  <si>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</si>
  <si>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</si>
  <si>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</si>
  <si>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</si>
  <si>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</si>
  <si>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</si>
  <si>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</si>
  <si>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</si>
  <si>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</si>
  <si>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</si>
  <si>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</si>
  <si>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</si>
  <si>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</si>
  <si>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</si>
  <si>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</si>
  <si>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</si>
  <si>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</si>
  <si>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</si>
  <si>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</si>
  <si>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</si>
  <si>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</si>
  <si>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</si>
  <si>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</si>
  <si>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</si>
  <si>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</si>
  <si>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</si>
  <si>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</si>
  <si>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</si>
  <si>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</si>
  <si>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</si>
  <si>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</si>
  <si>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</si>
  <si>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</si>
  <si>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</si>
  <si>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</si>
  <si>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</si>
  <si>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</si>
  <si>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</si>
  <si>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</si>
  <si>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</si>
  <si>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</si>
  <si>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</si>
  <si>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</si>
  <si>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</si>
  <si>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</si>
  <si>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</si>
  <si>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</si>
  <si>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</si>
  <si>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</si>
  <si>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</si>
  <si>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</si>
  <si>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</si>
  <si>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</si>
  <si>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</si>
  <si>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</si>
  <si>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</si>
  <si>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</si>
  <si>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</si>
  <si>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</si>
  <si>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</si>
  <si>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</si>
  <si>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</si>
  <si>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</si>
  <si>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</si>
  <si>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</si>
  <si>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</si>
  <si>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</si>
  <si>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</si>
  <si>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</si>
  <si>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</si>
  <si>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</si>
  <si>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</si>
  <si>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</si>
  <si>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</si>
  <si>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</si>
  <si>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</si>
  <si>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</si>
  <si>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</si>
  <si>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</si>
  <si>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</si>
  <si>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</si>
  <si>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</si>
  <si>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</si>
  <si>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</si>
  <si>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</si>
  <si>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</si>
  <si>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</si>
  <si>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</si>
  <si>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</si>
  <si>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</si>
  <si>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</si>
  <si>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</si>
  <si>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</si>
  <si>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</si>
  <si>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</si>
  <si>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</si>
  <si>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</si>
  <si>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</si>
  <si>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</si>
  <si>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</si>
  <si>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</si>
  <si>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</si>
  <si>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</si>
  <si>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</si>
  <si>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</si>
  <si>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</si>
  <si>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</si>
  <si>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</si>
  <si>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</si>
  <si>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</si>
  <si>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</si>
  <si>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</si>
  <si>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</si>
  <si>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</si>
  <si>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</si>
  <si>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</si>
  <si>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</si>
  <si>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</si>
  <si>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</si>
  <si>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</si>
  <si>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</si>
  <si>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</si>
  <si>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</si>
  <si>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</si>
  <si>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</si>
  <si>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</si>
  <si>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</si>
  <si>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</si>
  <si>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</si>
  <si>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</si>
  <si>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</si>
  <si>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</si>
  <si>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</si>
  <si>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</si>
  <si>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</si>
  <si>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</si>
  <si>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</si>
  <si>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</si>
  <si>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</si>
  <si>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</si>
  <si>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</si>
  <si>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</si>
  <si>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</si>
  <si>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</si>
  <si>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</si>
  <si>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</si>
  <si>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</si>
  <si>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</si>
  <si>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</si>
  <si>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</si>
  <si>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</si>
  <si>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</si>
  <si>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</si>
  <si>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</si>
  <si>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</si>
  <si>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</si>
  <si>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</si>
  <si>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</si>
  <si>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</si>
  <si>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</si>
  <si>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</si>
  <si>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</si>
  <si>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</si>
  <si>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</si>
  <si>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</si>
  <si>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</si>
  <si>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</si>
  <si>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</si>
  <si>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</si>
  <si>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</si>
  <si>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</si>
  <si>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</si>
  <si>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</si>
  <si>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</si>
  <si>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</si>
  <si>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</si>
  <si>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</si>
  <si>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</si>
  <si>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</si>
  <si>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</si>
  <si>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</si>
  <si>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</si>
  <si>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</si>
  <si>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</si>
  <si>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</si>
  <si>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</si>
  <si>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</si>
  <si>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</si>
  <si>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</si>
  <si>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</si>
  <si>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</si>
  <si>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</si>
  <si>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</si>
  <si>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</si>
  <si>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</si>
  <si>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</si>
  <si>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</si>
  <si>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</si>
  <si>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</si>
  <si>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</si>
  <si>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</si>
  <si>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</si>
  <si>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</si>
  <si>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</si>
  <si>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</si>
  <si>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</si>
  <si>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</si>
  <si>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</si>
  <si>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</si>
  <si>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</si>
  <si>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</si>
  <si>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</si>
  <si>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</si>
  <si>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</si>
  <si>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</si>
  <si>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</si>
  <si>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</si>
  <si>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</si>
  <si>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</si>
  <si>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</si>
  <si>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</si>
  <si>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</si>
  <si>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</si>
  <si>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</si>
  <si>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</si>
  <si>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</si>
  <si>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</si>
  <si>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</si>
  <si>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</si>
  <si>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</si>
  <si>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</si>
  <si>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</si>
  <si>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</si>
  <si>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</si>
  <si>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</si>
  <si>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</si>
  <si>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</si>
  <si>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</si>
  <si>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</si>
  <si>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</si>
  <si>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</si>
  <si>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</si>
  <si>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</si>
  <si>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</si>
  <si>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</si>
  <si>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</si>
  <si>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</si>
  <si>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</si>
  <si>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</si>
  <si>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</si>
  <si>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</si>
  <si>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</si>
  <si>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</si>
  <si>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</si>
  <si>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</si>
  <si>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</si>
  <si>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</si>
  <si>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</si>
  <si>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</si>
  <si>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</si>
  <si>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</si>
  <si>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</si>
  <si>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</si>
  <si>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</si>
  <si>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</si>
  <si>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</si>
  <si>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</si>
  <si>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</si>
  <si>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</si>
  <si>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</si>
  <si>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</si>
  <si>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</si>
  <si>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</si>
  <si>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</si>
  <si>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</si>
  <si>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</si>
  <si>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</si>
  <si>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</si>
  <si>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</si>
  <si>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</si>
  <si>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</si>
  <si>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</si>
  <si>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</si>
  <si>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</si>
  <si>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</si>
  <si>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</si>
  <si>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</si>
  <si>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</si>
  <si>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</si>
  <si>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</si>
  <si>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</si>
  <si>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</si>
  <si>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</si>
  <si>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</si>
  <si>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</si>
  <si>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</si>
  <si>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</si>
  <si>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</si>
  <si>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</si>
  <si>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</si>
  <si>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</si>
  <si>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</si>
  <si>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</si>
  <si>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</si>
  <si>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</si>
  <si>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</si>
  <si>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</si>
  <si>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</si>
  <si>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</si>
  <si>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</si>
  <si>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</si>
  <si>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</si>
  <si>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</si>
  <si>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</si>
  <si>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</si>
  <si>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</si>
  <si>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</si>
  <si>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</si>
  <si>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</si>
  <si>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</si>
  <si>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</si>
  <si>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</si>
  <si>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</si>
  <si>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</si>
  <si>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</si>
  <si>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</si>
  <si>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</si>
  <si>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</si>
  <si>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</si>
  <si>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</si>
  <si>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</si>
  <si>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</si>
  <si>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</si>
  <si>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</si>
  <si>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</si>
  <si>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</si>
  <si>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</si>
  <si>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</si>
  <si>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</si>
  <si>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</si>
  <si>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</si>
  <si>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</si>
  <si>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</si>
  <si>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</si>
  <si>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</si>
  <si>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</si>
  <si>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</si>
  <si>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</si>
  <si>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</si>
  <si>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</si>
  <si>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</si>
  <si>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</si>
  <si>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</si>
  <si>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</si>
  <si>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</si>
  <si>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</si>
  <si>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</si>
  <si>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</si>
  <si>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</si>
  <si>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</si>
  <si>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</si>
  <si>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</si>
  <si>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</si>
  <si>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</si>
  <si>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</si>
  <si>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</si>
  <si>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</si>
  <si>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</si>
  <si>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</si>
  <si>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</si>
  <si>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</si>
  <si>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</si>
  <si>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</si>
  <si>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</si>
  <si>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</si>
  <si>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</si>
  <si>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</si>
  <si>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</si>
  <si>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</si>
  <si>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</si>
  <si>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</si>
  <si>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</si>
  <si>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</si>
  <si>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</si>
  <si>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</si>
  <si>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</si>
  <si>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</si>
  <si>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</si>
  <si>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</si>
  <si>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</si>
  <si>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</si>
  <si>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</si>
  <si>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</si>
  <si>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</si>
  <si>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</si>
  <si>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</si>
  <si>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</si>
  <si>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</si>
  <si>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</si>
  <si>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</si>
  <si>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</si>
  <si>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</si>
  <si>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</si>
  <si>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</si>
  <si>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</si>
  <si>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</si>
  <si>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</si>
  <si>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</si>
  <si>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</si>
  <si>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</si>
  <si>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</si>
  <si>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</si>
  <si>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</si>
  <si>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</si>
  <si>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</si>
  <si>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</si>
  <si>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</si>
  <si>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</si>
  <si>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</si>
  <si>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</si>
  <si>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</si>
  <si>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</si>
  <si>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</si>
  <si>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</si>
  <si>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</si>
  <si>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</si>
  <si>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</si>
  <si>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</si>
  <si>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</si>
  <si>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</si>
  <si>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</si>
  <si>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</si>
  <si>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</si>
  <si>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</si>
  <si>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</si>
  <si>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</si>
  <si>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</si>
  <si>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</si>
  <si>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</si>
  <si>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</si>
  <si>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</si>
  <si>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</si>
  <si>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</si>
  <si>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</si>
  <si>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</si>
  <si>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</si>
  <si>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</si>
  <si>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</si>
  <si>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</si>
  <si>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</si>
  <si>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</si>
  <si>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</si>
  <si>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</si>
  <si>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</si>
  <si>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</si>
  <si>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</si>
  <si>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</si>
  <si>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</si>
  <si>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</si>
  <si>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</si>
  <si>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</si>
  <si>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</si>
  <si>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</si>
  <si>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</si>
  <si>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</si>
  <si>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</si>
  <si>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</si>
  <si>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</si>
  <si>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</si>
  <si>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</si>
  <si>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</si>
  <si>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</si>
  <si>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</si>
  <si>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</si>
  <si>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</si>
  <si>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</si>
  <si>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</si>
  <si>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</si>
  <si>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</si>
  <si>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</si>
  <si>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</si>
  <si>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</si>
  <si>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</si>
  <si>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</si>
  <si>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</si>
  <si>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</si>
  <si>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</si>
  <si>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</si>
  <si>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</si>
  <si>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</si>
  <si>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</si>
  <si>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</si>
  <si>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</si>
  <si>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</si>
  <si>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</si>
  <si>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</si>
  <si>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</si>
  <si>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</si>
  <si>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</si>
  <si>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</si>
  <si>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</si>
  <si>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</si>
  <si>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</si>
  <si>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</si>
  <si>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</si>
  <si>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</si>
  <si>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</si>
  <si>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</si>
  <si>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</si>
  <si>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</si>
  <si>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</si>
  <si>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</si>
  <si>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</si>
  <si>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</si>
  <si>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</si>
  <si>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</si>
  <si>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</si>
  <si>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</si>
  <si>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</si>
  <si>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</si>
  <si>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</si>
  <si>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</si>
  <si>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</si>
  <si>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</si>
  <si>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</si>
  <si>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</si>
  <si>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</si>
  <si>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</si>
  <si>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</si>
  <si>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</si>
  <si>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</si>
  <si>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</si>
  <si>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</si>
  <si>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</si>
  <si>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</si>
  <si>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</si>
  <si>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</si>
  <si>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</si>
  <si>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</si>
  <si>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</si>
  <si>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</si>
  <si>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</si>
  <si>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</si>
  <si>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</si>
  <si>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</si>
  <si>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</si>
  <si>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</si>
  <si>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</si>
  <si>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</si>
  <si>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</si>
  <si>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</si>
  <si>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</si>
  <si>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</si>
  <si>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</si>
  <si>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</si>
  <si>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</si>
  <si>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</si>
  <si>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</si>
  <si>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</si>
  <si>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</si>
  <si>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</si>
  <si>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</si>
  <si>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</si>
  <si>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</si>
  <si>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</si>
  <si>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</si>
  <si>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</si>
  <si>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</si>
  <si>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</si>
  <si>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</si>
  <si>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</si>
  <si>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</si>
  <si>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</si>
  <si>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</si>
  <si>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</si>
  <si>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</si>
  <si>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</si>
  <si>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</si>
  <si>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</si>
  <si>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</si>
  <si>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</si>
  <si>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</si>
  <si>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</si>
  <si>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</si>
  <si>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</si>
  <si>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</si>
  <si>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</si>
  <si>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</si>
  <si>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</si>
  <si>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</si>
  <si>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</si>
  <si>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</si>
  <si>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</si>
  <si>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</si>
  <si>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</si>
  <si>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</si>
  <si>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</si>
  <si>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</si>
  <si>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</si>
  <si>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</si>
  <si>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</si>
  <si>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</si>
  <si>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</si>
  <si>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</si>
  <si>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</si>
  <si>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</si>
  <si>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</si>
  <si>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</si>
  <si>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</si>
  <si>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</si>
  <si>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</si>
  <si>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</si>
  <si>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</si>
  <si>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</si>
  <si>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</si>
  <si>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</si>
  <si>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</si>
  <si>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</si>
  <si>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</si>
  <si>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</si>
  <si>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</si>
  <si>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</si>
  <si>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</si>
  <si>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</si>
  <si>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</si>
  <si>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</si>
  <si>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</si>
  <si>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</si>
  <si>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</si>
  <si>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</si>
  <si>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</si>
  <si>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</si>
  <si>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</si>
  <si>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</si>
  <si>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</si>
  <si>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</si>
  <si>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</si>
  <si>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</si>
  <si>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</si>
  <si>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</si>
  <si>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</si>
  <si>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</si>
  <si>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</si>
  <si>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</si>
  <si>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</si>
  <si>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</si>
  <si>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</si>
  <si>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</si>
  <si>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</si>
  <si>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</si>
  <si>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</si>
  <si>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</si>
  <si>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</si>
  <si>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</si>
  <si>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</si>
  <si>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</si>
  <si>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</si>
  <si>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</si>
  <si>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</si>
  <si>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</si>
  <si>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</si>
  <si>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</si>
  <si>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</si>
  <si>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</si>
  <si>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</si>
  <si>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</si>
  <si>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</si>
  <si>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</si>
  <si>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</si>
  <si>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</si>
  <si>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</si>
  <si>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</si>
  <si>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</si>
  <si>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</si>
  <si>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</si>
  <si>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</si>
  <si>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</si>
  <si>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</si>
  <si>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</si>
  <si>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</si>
  <si>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</si>
  <si>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</si>
  <si>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</si>
  <si>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</si>
  <si>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</si>
  <si>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</si>
  <si>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</si>
  <si>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</si>
  <si>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</si>
  <si>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</si>
  <si>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</si>
  <si>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</si>
  <si>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</si>
  <si>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</si>
  <si>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</si>
  <si>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</si>
  <si>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</si>
  <si>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</si>
  <si>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</si>
  <si>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</si>
  <si>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</si>
  <si>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</si>
  <si>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</si>
  <si>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</si>
  <si>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</si>
  <si>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</si>
  <si>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</si>
  <si>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</si>
  <si>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</si>
  <si>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</si>
  <si>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</si>
  <si>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</si>
  <si>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</si>
  <si>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</si>
  <si>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</si>
  <si>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</si>
  <si>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</si>
  <si>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</si>
  <si>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</si>
  <si>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</si>
  <si>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</si>
  <si>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</si>
  <si>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</si>
  <si>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</si>
  <si>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</si>
  <si>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</si>
  <si>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</si>
  <si>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</si>
  <si>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</si>
  <si>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</si>
  <si>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</si>
  <si>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</si>
  <si>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</si>
  <si>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</si>
  <si>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</si>
  <si>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</si>
  <si>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</si>
  <si>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</si>
  <si>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</si>
  <si>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</si>
  <si>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</si>
  <si>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</si>
  <si>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</si>
  <si>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</si>
  <si>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</si>
  <si>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</si>
  <si>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</si>
  <si>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</si>
  <si>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</si>
  <si>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</si>
  <si>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</si>
  <si>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</si>
  <si>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</si>
  <si>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</si>
  <si>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</si>
  <si>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</si>
  <si>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</si>
  <si>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</si>
  <si>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</si>
  <si>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</si>
  <si>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</si>
  <si>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</si>
  <si>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</si>
  <si>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</si>
  <si>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</si>
  <si>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</si>
  <si>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</si>
  <si>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</si>
  <si>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</si>
  <si>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</si>
  <si>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</si>
  <si>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</si>
  <si>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</si>
  <si>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</si>
  <si>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</si>
  <si>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</si>
  <si>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</si>
  <si>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</si>
  <si>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</si>
  <si>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</si>
  <si>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</si>
  <si>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</si>
  <si>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</si>
  <si>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</si>
  <si>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</si>
  <si>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</si>
  <si>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</si>
  <si>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</si>
  <si>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</si>
  <si>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</si>
  <si>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</si>
  <si>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</si>
  <si>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</si>
  <si>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</si>
  <si>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</si>
  <si>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</si>
  <si>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</si>
  <si>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</si>
  <si>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</si>
  <si>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</si>
  <si>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</si>
  <si>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</si>
  <si>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</si>
  <si>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</si>
  <si>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</si>
  <si>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</si>
  <si>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</si>
  <si>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</si>
  <si>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</si>
  <si>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</si>
  <si>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</si>
  <si>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</si>
  <si>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</si>
  <si>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</si>
  <si>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</si>
  <si>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</si>
  <si>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</si>
  <si>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</si>
  <si>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</si>
  <si>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</si>
  <si>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</si>
  <si>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</si>
  <si>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</si>
  <si>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</si>
  <si>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</si>
  <si>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</si>
  <si>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</si>
  <si>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</si>
  <si>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</si>
  <si>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</si>
  <si>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</si>
  <si>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</si>
  <si>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</si>
  <si>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</si>
  <si>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</si>
  <si>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</si>
  <si>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</si>
  <si>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</si>
  <si>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</si>
  <si>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</si>
  <si>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</si>
  <si>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</si>
  <si>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</si>
  <si>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</si>
  <si>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</si>
  <si>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</si>
  <si>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</si>
  <si>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</si>
  <si>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</si>
  <si>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</si>
  <si>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</si>
  <si>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</si>
  <si>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</si>
  <si>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</si>
  <si>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</si>
  <si>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</si>
  <si>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</si>
  <si>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</si>
  <si>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</si>
  <si>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</si>
  <si>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</si>
  <si>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</si>
  <si>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</si>
  <si>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</si>
  <si>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</si>
  <si>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</si>
  <si>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</si>
  <si>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</si>
  <si>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</si>
  <si>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</si>
  <si>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</si>
  <si>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</si>
  <si>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</si>
  <si>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</si>
  <si>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</si>
  <si>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</si>
  <si>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</si>
  <si>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</si>
  <si>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</si>
  <si>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</si>
  <si>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</si>
  <si>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</si>
  <si>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</si>
  <si>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</si>
  <si>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</si>
  <si>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</si>
  <si>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</si>
  <si>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</si>
  <si>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</si>
  <si>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</si>
  <si>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</si>
  <si>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</si>
  <si>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</si>
  <si>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</si>
  <si>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</si>
  <si>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</si>
  <si>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</si>
  <si>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</si>
  <si>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</si>
  <si>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</si>
  <si>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</si>
  <si>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</si>
  <si>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</si>
  <si>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</si>
  <si>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</si>
  <si>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</si>
  <si>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</si>
  <si>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</si>
  <si>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</si>
  <si>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</si>
  <si>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</si>
  <si>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</si>
  <si>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</si>
  <si>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</si>
  <si>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</si>
  <si>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</si>
  <si>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</si>
  <si>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</si>
  <si>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</si>
  <si>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</si>
  <si>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</si>
  <si>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</si>
  <si>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</si>
  <si>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</si>
  <si>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</si>
  <si>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</si>
  <si>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</si>
  <si>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</si>
  <si>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</si>
  <si>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</si>
  <si>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</si>
  <si>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</si>
  <si>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</si>
  <si>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</si>
  <si>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</si>
  <si>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</si>
  <si>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</si>
  <si>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</si>
  <si>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</si>
  <si>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</si>
  <si>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</si>
  <si>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</si>
  <si>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</si>
  <si>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</si>
  <si>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</si>
  <si>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</si>
  <si>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</si>
  <si>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</si>
  <si>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</si>
  <si>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</si>
  <si>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</si>
  <si>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</si>
  <si>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</si>
  <si>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</si>
  <si>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</si>
  <si>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</si>
  <si>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</si>
  <si>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</si>
  <si>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</si>
  <si>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</si>
  <si>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</si>
  <si>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</si>
  <si>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</si>
  <si>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</si>
  <si>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</si>
  <si>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</si>
  <si>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</si>
  <si>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</si>
  <si>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</si>
  <si>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</si>
  <si>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</si>
  <si>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</si>
  <si>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</si>
  <si>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</si>
  <si>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</si>
  <si>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</si>
  <si>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</si>
  <si>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</si>
  <si>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</si>
  <si>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</si>
  <si>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</si>
  <si>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</si>
  <si>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</si>
  <si>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</si>
  <si>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</si>
  <si>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</si>
  <si>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</si>
  <si>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</si>
  <si>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</si>
  <si>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</si>
  <si>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</si>
  <si>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</si>
  <si>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</si>
  <si>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</si>
  <si>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</si>
  <si>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</si>
  <si>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</si>
  <si>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</si>
  <si>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</si>
  <si>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</si>
  <si>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</si>
  <si>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</si>
  <si>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</si>
  <si>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</si>
  <si>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</si>
  <si>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</si>
  <si>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</si>
  <si>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</si>
  <si>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</si>
  <si>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</si>
  <si>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</si>
  <si>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</si>
  <si>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</si>
  <si>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</si>
  <si>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</si>
  <si>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</si>
  <si>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</si>
  <si>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</si>
  <si>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</si>
  <si>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</si>
  <si>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</si>
  <si>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</si>
  <si>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</si>
  <si>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</si>
  <si>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</si>
  <si>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</si>
  <si>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</si>
  <si>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</si>
  <si>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</si>
  <si>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</si>
  <si>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</si>
  <si>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</si>
  <si>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</si>
  <si>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</si>
  <si>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</si>
  <si>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</si>
  <si>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</si>
  <si>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</si>
  <si>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</si>
  <si>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</si>
  <si>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</si>
  <si>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</si>
  <si>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</si>
  <si>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</si>
  <si>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</si>
  <si>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</si>
  <si>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</si>
  <si>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</si>
  <si>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</si>
  <si>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</si>
  <si>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</si>
  <si>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</si>
  <si>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</si>
  <si>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</si>
  <si>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</si>
  <si>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</si>
  <si>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</si>
  <si>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</si>
  <si>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</si>
  <si>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</si>
  <si>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</si>
  <si>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</si>
  <si>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</si>
  <si>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</si>
  <si>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</si>
  <si>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</si>
  <si>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</si>
  <si>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</si>
  <si>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</si>
  <si>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</si>
  <si>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</si>
  <si>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</si>
  <si>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</si>
  <si>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</si>
  <si>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</si>
  <si>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</si>
  <si>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</si>
  <si>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</si>
  <si>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</si>
  <si>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</si>
  <si>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</si>
  <si>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</si>
  <si>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</si>
  <si>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</si>
  <si>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</si>
  <si>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</si>
  <si>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</si>
  <si>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</si>
  <si>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</si>
  <si>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</si>
  <si>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</si>
  <si>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</si>
  <si>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</si>
  <si>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</si>
  <si>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</si>
  <si>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</si>
  <si>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</si>
  <si>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</si>
  <si>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</si>
  <si>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</si>
  <si>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</si>
  <si>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</si>
  <si>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</si>
  <si>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</si>
  <si>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</si>
  <si>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</si>
  <si>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</si>
  <si>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</si>
  <si>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</si>
  <si>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</si>
  <si>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</si>
  <si>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</si>
  <si>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</si>
  <si>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</si>
  <si>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</si>
  <si>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</si>
  <si>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</si>
  <si>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</si>
  <si>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</si>
  <si>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</si>
  <si>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</si>
  <si>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</si>
  <si>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</si>
  <si>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</si>
  <si>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</si>
  <si>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</si>
  <si>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</si>
  <si>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</si>
  <si>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</si>
  <si>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</si>
  <si>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</si>
  <si>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</si>
  <si>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</si>
  <si>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</si>
  <si>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</si>
  <si>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</si>
  <si>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</si>
  <si>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</si>
  <si>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</si>
  <si>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</si>
  <si>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</si>
  <si>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</si>
  <si>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</si>
  <si>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</si>
  <si>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</si>
  <si>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</si>
  <si>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</si>
  <si>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</si>
  <si>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</si>
  <si>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</si>
  <si>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</si>
  <si>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</si>
  <si>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</si>
  <si>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</si>
  <si>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</si>
  <si>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</si>
  <si>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</si>
  <si>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</si>
  <si>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</si>
  <si>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</si>
  <si>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</si>
  <si>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</si>
  <si>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</si>
  <si>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</si>
  <si>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</si>
  <si>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</si>
  <si>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</si>
  <si>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</si>
  <si>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</si>
  <si>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</si>
  <si>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</si>
  <si>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</si>
  <si>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</si>
  <si>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</si>
  <si>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</si>
  <si>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</si>
  <si>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</si>
  <si>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</si>
  <si>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</si>
  <si>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</si>
  <si>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</si>
  <si>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</si>
  <si>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</si>
  <si>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</si>
  <si>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</si>
  <si>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</si>
  <si>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</si>
  <si>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</si>
  <si>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</si>
  <si>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</si>
  <si>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</si>
  <si>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</si>
  <si>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</si>
  <si>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</si>
  <si>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</si>
  <si>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</si>
  <si>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</si>
  <si>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</si>
  <si>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</si>
  <si>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</si>
  <si>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</si>
  <si>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</si>
  <si>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</si>
  <si>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</si>
  <si>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</si>
  <si>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</si>
  <si>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</si>
  <si>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</si>
  <si>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</si>
  <si>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</si>
  <si>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</si>
  <si>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</si>
  <si>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</si>
  <si>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</si>
  <si>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</si>
  <si>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</si>
  <si>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</si>
  <si>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</si>
  <si>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</si>
  <si>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</si>
  <si>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</si>
  <si>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</si>
  <si>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</si>
  <si>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</si>
  <si>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</si>
  <si>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</si>
  <si>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</si>
  <si>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</si>
  <si>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</si>
  <si>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</si>
  <si>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</si>
  <si>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</si>
  <si>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</si>
  <si>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</si>
  <si>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</si>
  <si>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</si>
  <si>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</si>
  <si>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</si>
  <si>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</si>
  <si>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</si>
  <si>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</si>
  <si>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</si>
  <si>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</si>
  <si>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</si>
  <si>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</si>
  <si>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</si>
  <si>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</si>
  <si>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</si>
  <si>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</si>
  <si>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</si>
  <si>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</si>
  <si>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</si>
  <si>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</si>
  <si>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</si>
  <si>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</si>
  <si>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</si>
  <si>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</si>
  <si>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</si>
  <si>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</si>
  <si>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</si>
  <si>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</si>
  <si>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</si>
  <si>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</si>
  <si>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</si>
  <si>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</si>
  <si>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</si>
  <si>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</si>
  <si>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</si>
  <si>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</si>
  <si>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</si>
  <si>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</si>
  <si>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</si>
  <si>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</si>
  <si>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</si>
  <si>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</si>
  <si>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</si>
  <si>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</si>
  <si>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</si>
  <si>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</si>
  <si>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</si>
  <si>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</si>
  <si>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</si>
  <si>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</si>
  <si>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</si>
  <si>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</si>
  <si>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</si>
  <si>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</si>
  <si>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</si>
  <si>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</si>
  <si>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</si>
  <si>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</si>
  <si>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</si>
  <si>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</si>
  <si>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</si>
  <si>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</si>
  <si>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</si>
  <si>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</si>
  <si>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</si>
  <si>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</si>
  <si>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</si>
  <si>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</si>
  <si>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</si>
  <si>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</si>
  <si>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</si>
  <si>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</si>
  <si>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</si>
  <si>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</si>
  <si>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</si>
  <si>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</si>
  <si>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</si>
  <si>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</si>
  <si>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</si>
  <si>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</si>
  <si>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</si>
  <si>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</si>
  <si>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</si>
  <si>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</si>
  <si>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</si>
  <si>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</si>
  <si>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</si>
  <si>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</si>
  <si>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</si>
  <si>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</si>
  <si>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</si>
  <si>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</si>
  <si>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</si>
  <si>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</si>
  <si>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</si>
  <si>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</si>
  <si>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</si>
  <si>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</si>
  <si>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</si>
  <si>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</si>
  <si>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</si>
  <si>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</si>
  <si>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</si>
  <si>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</si>
  <si>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</si>
  <si>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</si>
  <si>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</si>
  <si>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</si>
  <si>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</si>
  <si>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</si>
  <si>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</si>
  <si>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</si>
  <si>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</si>
  <si>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</si>
  <si>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</si>
  <si>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</si>
  <si>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</si>
  <si>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</si>
  <si>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</si>
  <si>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</si>
  <si>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</si>
  <si>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</si>
  <si>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</si>
  <si>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</si>
  <si>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</si>
  <si>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</si>
  <si>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</si>
  <si>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</si>
  <si>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</si>
  <si>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</si>
  <si>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</si>
  <si>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</si>
  <si>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</si>
  <si>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</si>
  <si>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</si>
  <si>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</si>
  <si>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</si>
  <si>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</si>
  <si>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</si>
  <si>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</si>
  <si>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</si>
  <si>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</si>
  <si>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</si>
  <si>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</si>
  <si>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</si>
  <si>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</si>
  <si>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</si>
  <si>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</si>
  <si>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</si>
  <si>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</si>
  <si>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</si>
  <si>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</si>
  <si>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</si>
  <si>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</si>
  <si>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</si>
  <si>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</si>
  <si>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</si>
  <si>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</si>
  <si>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</si>
  <si>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</si>
  <si>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</si>
  <si>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</si>
  <si>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</si>
  <si>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</si>
  <si>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</si>
  <si>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</si>
  <si>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</si>
  <si>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</si>
  <si>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</si>
  <si>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</si>
  <si>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</si>
  <si>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</si>
  <si>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</si>
  <si>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</si>
  <si>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</si>
  <si>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</si>
  <si>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</si>
  <si>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</si>
  <si>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</si>
  <si>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</si>
  <si>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</si>
  <si>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</si>
  <si>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</si>
  <si>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</si>
  <si>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</si>
  <si>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</si>
  <si>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</si>
  <si>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</si>
  <si>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</si>
  <si>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</si>
  <si>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</si>
  <si>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</si>
  <si>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</si>
  <si>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</si>
  <si>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</si>
  <si>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</si>
  <si>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</si>
  <si>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</si>
  <si>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</si>
  <si>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</si>
  <si>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</si>
  <si>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</si>
  <si>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</si>
  <si>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</si>
  <si>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</si>
  <si>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</si>
  <si>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</si>
  <si>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</si>
  <si>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</si>
  <si>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</si>
  <si>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</si>
  <si>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</si>
  <si>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</si>
  <si>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</si>
  <si>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</si>
  <si>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</si>
  <si>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</si>
  <si>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</si>
  <si>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</si>
  <si>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</si>
  <si>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</si>
  <si>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</si>
  <si>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</si>
  <si>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</si>
  <si>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</si>
  <si>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</si>
  <si>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</si>
  <si>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</si>
  <si>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</si>
  <si>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</si>
  <si>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</si>
  <si>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</si>
  <si>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</si>
  <si>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</si>
  <si>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</si>
  <si>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</si>
  <si>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</si>
  <si>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</si>
  <si>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</si>
  <si>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</si>
  <si>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</si>
  <si>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</si>
  <si>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</si>
  <si>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</si>
  <si>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</si>
  <si>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</si>
  <si>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</si>
  <si>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</si>
  <si>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</si>
  <si>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</si>
  <si>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</si>
  <si>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</si>
  <si>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</si>
  <si>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</si>
  <si>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</si>
  <si>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</si>
  <si>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</si>
  <si>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</si>
  <si>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</si>
  <si>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</si>
  <si>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</si>
  <si>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</si>
  <si>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</si>
  <si>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</si>
  <si>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</si>
  <si>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</si>
  <si>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</si>
  <si>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</si>
  <si>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</si>
  <si>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</si>
  <si>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</si>
  <si>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</si>
  <si>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</si>
  <si>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</si>
  <si>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</si>
  <si>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</si>
  <si>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</si>
  <si>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</si>
  <si>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</si>
  <si>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</si>
  <si>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</si>
  <si>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</si>
  <si>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</si>
  <si>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</si>
  <si>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</si>
  <si>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</si>
  <si>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</si>
  <si>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</si>
  <si>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</si>
  <si>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</si>
  <si>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</si>
  <si>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</si>
  <si>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</si>
  <si>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</si>
  <si>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</si>
  <si>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</si>
  <si>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</si>
  <si>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</si>
  <si>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</si>
  <si>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</si>
  <si>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</si>
  <si>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</si>
  <si>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</si>
  <si>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</si>
  <si>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</si>
  <si>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</si>
  <si>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</si>
  <si>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</si>
  <si>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</si>
  <si>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</si>
  <si>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</si>
  <si>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</si>
  <si>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</si>
  <si>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</si>
  <si>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</si>
  <si>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</si>
  <si>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</si>
  <si>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</si>
  <si>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</si>
  <si>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</si>
  <si>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</si>
  <si>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</si>
  <si>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</si>
  <si>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</si>
  <si>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</si>
  <si>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</si>
  <si>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</si>
  <si>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</si>
  <si>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</si>
  <si>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</si>
  <si>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</si>
  <si>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</si>
  <si>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</si>
  <si>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</si>
  <si>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</si>
  <si>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</si>
  <si>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</si>
  <si>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</si>
  <si>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</si>
  <si>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</si>
  <si>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</si>
  <si>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</si>
  <si>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</si>
  <si>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</si>
  <si>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</si>
  <si>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</si>
  <si>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</si>
  <si>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</si>
  <si>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</si>
  <si>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</si>
  <si>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</si>
  <si>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</si>
  <si>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</si>
  <si>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</si>
  <si>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</si>
  <si>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</si>
  <si>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</si>
  <si>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</si>
  <si>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</si>
  <si>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</si>
  <si>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</si>
  <si>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</si>
  <si>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</si>
  <si>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</si>
  <si>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</si>
  <si>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</si>
  <si>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</si>
  <si>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</si>
  <si>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</si>
  <si>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</si>
  <si>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</si>
  <si>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</si>
  <si>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</si>
  <si>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</si>
  <si>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</si>
  <si>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</si>
  <si>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</si>
  <si>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</si>
  <si>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</si>
  <si>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</si>
  <si>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</si>
  <si>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</si>
  <si>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</si>
  <si>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</si>
  <si>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</si>
  <si>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</si>
  <si>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</si>
  <si>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</si>
  <si>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</si>
  <si>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</si>
  <si>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</si>
  <si>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</si>
  <si>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</si>
  <si>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</si>
  <si>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</si>
  <si>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</si>
  <si>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</si>
  <si>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</si>
  <si>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</si>
  <si>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</si>
  <si>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</si>
  <si>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</si>
  <si>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</si>
  <si>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</si>
  <si>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</si>
  <si>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</si>
  <si>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</si>
  <si>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</si>
  <si>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</si>
  <si>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</si>
  <si>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</si>
  <si>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</si>
  <si>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</si>
  <si>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</si>
  <si>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</si>
  <si>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</si>
  <si>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</si>
  <si>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</si>
  <si>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</si>
  <si>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</si>
  <si>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</si>
  <si>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</si>
  <si>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</si>
  <si>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</si>
  <si>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</si>
  <si>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</si>
  <si>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</si>
  <si>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</si>
  <si>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</si>
  <si>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</si>
  <si>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</si>
  <si>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</si>
  <si>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</si>
  <si>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</si>
  <si>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</si>
  <si>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</si>
  <si>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</si>
  <si>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</si>
  <si>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</si>
  <si>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</si>
  <si>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</si>
  <si>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</si>
  <si>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</si>
  <si>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</si>
  <si>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</si>
  <si>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</si>
  <si>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</si>
  <si>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</si>
  <si>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</si>
  <si>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</si>
  <si>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</si>
  <si>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</si>
  <si>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</si>
  <si>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</si>
  <si>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</si>
  <si>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</si>
  <si>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</si>
  <si>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</si>
  <si>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</si>
  <si>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</si>
  <si>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</si>
  <si>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</si>
  <si>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</si>
  <si>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</si>
  <si>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</si>
  <si>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</si>
  <si>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</si>
  <si>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</si>
  <si>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</si>
  <si>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</si>
  <si>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</si>
  <si>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</si>
  <si>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</si>
  <si>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</si>
  <si>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</si>
  <si>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</si>
  <si>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</si>
  <si>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</si>
  <si>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</si>
  <si>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</si>
  <si>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</si>
  <si>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</si>
  <si>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</si>
  <si>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</si>
  <si>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</si>
  <si>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</si>
  <si>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</si>
  <si>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</si>
  <si>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</si>
  <si>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</si>
  <si>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</si>
  <si>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</si>
  <si>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</si>
  <si>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</si>
  <si>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</si>
  <si>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</si>
  <si>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</si>
  <si>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</si>
  <si>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</si>
  <si>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</si>
  <si>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</si>
  <si>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</si>
  <si>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</si>
  <si>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</si>
  <si>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</si>
  <si>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</si>
  <si>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</si>
  <si>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</si>
  <si>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</si>
  <si>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</si>
  <si>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</si>
  <si>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</si>
  <si>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</si>
  <si>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</si>
  <si>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</si>
  <si>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</si>
  <si>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</si>
  <si>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</si>
  <si>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</si>
  <si>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</si>
  <si>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</si>
  <si>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</si>
  <si>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</si>
  <si>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</si>
  <si>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</si>
  <si>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</si>
  <si>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</si>
  <si>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</si>
  <si>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</si>
  <si>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</si>
  <si>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</si>
  <si>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</si>
  <si>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</si>
  <si>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</si>
  <si>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</si>
  <si>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</si>
  <si>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</si>
  <si>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</si>
  <si>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</si>
  <si>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</si>
  <si>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</si>
  <si>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</si>
  <si>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</si>
  <si>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</si>
  <si>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</si>
  <si>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</si>
  <si>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</si>
  <si>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</si>
  <si>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</si>
  <si>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</si>
  <si>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</si>
  <si>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</si>
  <si>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</si>
  <si>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</si>
  <si>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</si>
  <si>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</si>
  <si>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</si>
  <si>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</si>
  <si>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</si>
  <si>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</si>
  <si>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</si>
  <si>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</si>
  <si>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</si>
  <si>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</si>
  <si>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</si>
  <si>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</si>
  <si>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</si>
  <si>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</si>
  <si>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</si>
  <si>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</si>
  <si>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</si>
  <si>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</si>
  <si>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</si>
  <si>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</si>
  <si>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</si>
  <si>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</si>
  <si>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</si>
  <si>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</si>
  <si>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</si>
  <si>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</si>
  <si>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</si>
  <si>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</si>
  <si>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</si>
  <si>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</si>
  <si>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</si>
  <si>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</si>
  <si>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</si>
  <si>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</si>
  <si>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</si>
  <si>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</si>
  <si>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</si>
  <si>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</si>
  <si>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</si>
  <si>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</si>
  <si>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</si>
  <si>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</si>
  <si>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</si>
  <si>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</si>
  <si>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</si>
  <si>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</si>
  <si>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</si>
  <si>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</si>
  <si>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</si>
  <si>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</si>
  <si>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</si>
  <si>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</si>
  <si>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</si>
  <si>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</si>
  <si>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</si>
  <si>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</si>
  <si>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</si>
  <si>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</si>
  <si>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</si>
  <si>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</si>
  <si>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</si>
  <si>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</si>
  <si>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</si>
  <si>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</si>
  <si>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</si>
  <si>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</si>
  <si>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</si>
  <si>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</si>
  <si>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</si>
  <si>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</si>
  <si>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</si>
  <si>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</si>
  <si>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</si>
  <si>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</si>
  <si>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</si>
  <si>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</si>
  <si>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</si>
  <si>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</si>
  <si>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</si>
  <si>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</si>
  <si>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</si>
  <si>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</si>
  <si>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</si>
  <si>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</si>
  <si>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</si>
  <si>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</si>
  <si>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</si>
  <si>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</si>
  <si>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</si>
  <si>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</si>
  <si>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</si>
  <si>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</si>
  <si>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</si>
  <si>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</si>
  <si>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</si>
  <si>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</si>
  <si>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</si>
  <si>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</si>
  <si>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</si>
  <si>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</si>
  <si>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</si>
  <si>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</si>
  <si>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</si>
  <si>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</si>
  <si>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</si>
  <si>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</si>
  <si>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</si>
  <si>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</si>
  <si>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</si>
  <si>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</si>
  <si>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</si>
  <si>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</si>
  <si>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</si>
  <si>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</si>
  <si>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</si>
  <si>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</si>
  <si>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</si>
  <si>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</si>
  <si>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</si>
  <si>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</si>
  <si>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</si>
  <si>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</si>
  <si>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</si>
  <si>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</si>
  <si>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</si>
  <si>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</si>
  <si>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</si>
  <si>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</si>
  <si>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</si>
  <si>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</si>
  <si>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</si>
  <si>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</si>
  <si>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</si>
  <si>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</si>
  <si>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</si>
  <si>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</si>
  <si>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</si>
  <si>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</si>
  <si>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</si>
  <si>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</si>
  <si>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</si>
  <si>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</si>
  <si>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</si>
  <si>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</si>
  <si>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</si>
  <si>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</si>
  <si>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</si>
  <si>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</si>
  <si>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</si>
  <si>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</si>
  <si>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</si>
  <si>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</si>
  <si>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</si>
  <si>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</si>
  <si>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</si>
  <si>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</si>
  <si>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</si>
  <si>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</si>
  <si>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</si>
  <si>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</si>
  <si>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</si>
  <si>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</si>
  <si>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</si>
  <si>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</si>
  <si>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</si>
  <si>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</si>
  <si>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</si>
  <si>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</si>
  <si>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</si>
  <si>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</si>
  <si>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</si>
  <si>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</si>
  <si>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</si>
  <si>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</si>
  <si>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</si>
  <si>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</si>
  <si>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</si>
  <si>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</si>
  <si>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</si>
  <si>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</si>
  <si>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</si>
  <si>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</si>
  <si>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</si>
  <si>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</si>
  <si>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</si>
  <si>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</si>
  <si>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</si>
  <si>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</si>
  <si>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</si>
  <si>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</si>
  <si>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</si>
  <si>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</si>
  <si>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</si>
  <si>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</si>
  <si>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</si>
  <si>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</si>
  <si>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</si>
  <si>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</si>
  <si>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</si>
  <si>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</si>
  <si>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</si>
  <si>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</si>
  <si>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</si>
  <si>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</si>
  <si>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</si>
  <si>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</si>
  <si>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</si>
  <si>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</si>
  <si>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</si>
  <si>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</si>
  <si>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</si>
  <si>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</si>
  <si>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</si>
  <si>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</si>
  <si>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</si>
  <si>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</si>
  <si>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</si>
  <si>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</si>
  <si>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</si>
  <si>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</si>
  <si>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</si>
  <si>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</si>
  <si>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</si>
  <si>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</si>
  <si>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</si>
  <si>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</si>
  <si>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</si>
  <si>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</si>
  <si>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</si>
  <si>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</si>
  <si>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</si>
  <si>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</si>
  <si>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</si>
  <si>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</si>
  <si>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</si>
  <si>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</si>
  <si>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</si>
  <si>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</si>
  <si>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</si>
  <si>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</si>
  <si>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</si>
  <si>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</si>
  <si>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</si>
  <si>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</si>
  <si>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</si>
  <si>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</si>
  <si>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</si>
  <si>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</si>
  <si>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</si>
  <si>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</si>
  <si>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</si>
  <si>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</si>
  <si>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</si>
  <si>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</si>
  <si>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</si>
  <si>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</si>
  <si>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</si>
  <si>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</si>
  <si>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</si>
  <si>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</si>
  <si>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</si>
  <si>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</si>
  <si>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</si>
  <si>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</si>
  <si>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</si>
  <si>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</si>
  <si>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</si>
  <si>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</si>
  <si>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</si>
  <si>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</si>
  <si>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</si>
  <si>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</si>
  <si>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</si>
  <si>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</si>
  <si>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</si>
  <si>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</si>
  <si>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</si>
  <si>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</si>
  <si>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</si>
  <si>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</si>
  <si>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</si>
  <si>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</si>
  <si>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</si>
  <si>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</si>
  <si>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</si>
  <si>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</si>
  <si>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</si>
  <si>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</si>
  <si>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</si>
  <si>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</si>
  <si>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</si>
  <si>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</si>
  <si>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</si>
  <si>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</si>
  <si>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</si>
  <si>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</si>
  <si>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</si>
  <si>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</si>
  <si>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</si>
  <si>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</si>
  <si>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</si>
  <si>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</si>
  <si>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</si>
  <si>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</si>
  <si>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</si>
  <si>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</si>
  <si>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</si>
  <si>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</si>
  <si>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</si>
  <si>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</si>
  <si>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</si>
  <si>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</si>
  <si>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</si>
  <si>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</si>
  <si>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</si>
  <si>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</si>
  <si>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</si>
  <si>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</si>
  <si>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</si>
  <si>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</si>
  <si>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</si>
  <si>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</si>
  <si>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</si>
  <si>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</si>
  <si>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</si>
  <si>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</si>
  <si>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</si>
  <si>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</si>
  <si>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</si>
  <si>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</si>
  <si>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</si>
  <si>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</si>
  <si>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</si>
  <si>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</si>
  <si>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</si>
  <si>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</si>
  <si>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</si>
  <si>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</si>
  <si>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</si>
  <si>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</si>
  <si>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</si>
  <si>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</si>
  <si>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</si>
  <si>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</si>
  <si>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</si>
  <si>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</si>
  <si>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</si>
  <si>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</si>
  <si>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</si>
  <si>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</si>
  <si>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</si>
  <si>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</si>
  <si>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</si>
  <si>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</si>
  <si>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</si>
  <si>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</si>
  <si>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</si>
  <si>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</si>
  <si>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</si>
  <si>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</si>
  <si>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</si>
  <si>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</si>
  <si>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</si>
  <si>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</si>
  <si>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</si>
  <si>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</si>
  <si>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</si>
  <si>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</si>
  <si>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</si>
  <si>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</si>
  <si>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</si>
  <si>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</si>
  <si>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</si>
  <si>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</si>
  <si>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</si>
  <si>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</si>
  <si>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</si>
  <si>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</si>
  <si>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</si>
  <si>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</si>
  <si>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</si>
  <si>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</si>
  <si>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</si>
  <si>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</si>
  <si>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</si>
  <si>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</si>
  <si>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</si>
  <si>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</si>
  <si>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</si>
  <si>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</si>
  <si>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</si>
  <si>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</si>
  <si>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</si>
  <si>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</si>
  <si>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</si>
  <si>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</si>
  <si>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</si>
  <si>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</si>
  <si>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</si>
  <si>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</si>
  <si>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</si>
  <si>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</si>
  <si>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</si>
  <si>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</si>
  <si>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</si>
  <si>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</si>
  <si>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</si>
  <si>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</si>
  <si>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</si>
  <si>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</si>
  <si>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</si>
  <si>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</si>
  <si>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</si>
  <si>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</si>
  <si>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</si>
  <si>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</si>
  <si>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</si>
  <si>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</si>
  <si>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</si>
  <si>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</si>
  <si>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</si>
  <si>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</si>
  <si>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</si>
  <si>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</si>
  <si>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</si>
  <si>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</si>
  <si>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</si>
  <si>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</si>
  <si>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</si>
  <si>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</si>
  <si>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</si>
  <si>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</si>
  <si>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</si>
  <si>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</si>
  <si>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</si>
  <si>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</si>
  <si>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</si>
  <si>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</si>
  <si>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</si>
  <si>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</si>
  <si>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</si>
  <si>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</si>
  <si>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</si>
  <si>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</si>
  <si>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</si>
  <si>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</si>
  <si>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</si>
  <si>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</si>
  <si>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</si>
  <si>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</si>
  <si>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</si>
  <si>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</si>
  <si>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</si>
  <si>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</si>
  <si>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</si>
  <si>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</si>
  <si>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</si>
  <si>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</si>
  <si>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</si>
  <si>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</si>
  <si>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</si>
  <si>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</si>
  <si>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</si>
  <si>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</si>
  <si>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</si>
  <si>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</si>
  <si>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</si>
  <si>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</si>
  <si>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</si>
  <si>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</si>
  <si>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</si>
  <si>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</si>
  <si>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</si>
  <si>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</si>
  <si>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</si>
  <si>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</si>
  <si>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</si>
  <si>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</si>
  <si>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</si>
  <si>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</si>
  <si>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</si>
  <si>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</si>
  <si>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</si>
  <si>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</si>
  <si>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</si>
  <si>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</si>
  <si>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</si>
  <si>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</si>
  <si>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</si>
  <si>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</si>
  <si>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</si>
  <si>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</si>
  <si>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</si>
  <si>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</si>
  <si>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</si>
  <si>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</si>
  <si>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</si>
  <si>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</si>
  <si>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</si>
  <si>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</si>
  <si>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</si>
  <si>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</si>
  <si>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</si>
  <si>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</si>
  <si>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</si>
  <si>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</si>
  <si>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</si>
  <si>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</si>
  <si>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</si>
  <si>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</si>
  <si>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</si>
  <si>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</si>
  <si>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</si>
  <si>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</si>
  <si>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</si>
  <si>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</si>
  <si>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</si>
  <si>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</si>
  <si>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</si>
  <si>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</si>
  <si>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</si>
  <si>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</si>
  <si>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</si>
  <si>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</si>
  <si>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</si>
  <si>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</si>
  <si>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</si>
  <si>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</si>
  <si>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</si>
  <si>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</si>
  <si>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</si>
  <si>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</si>
  <si>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</si>
  <si>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</si>
  <si>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</si>
  <si>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</si>
  <si>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</si>
  <si>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</si>
  <si>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</si>
  <si>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</si>
  <si>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</si>
  <si>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</si>
  <si>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</si>
  <si>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</si>
  <si>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</si>
  <si>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</si>
  <si>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</si>
  <si>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</si>
  <si>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</si>
  <si>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</si>
  <si>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</si>
  <si>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</si>
  <si>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</si>
  <si>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</si>
  <si>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</si>
  <si>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</si>
  <si>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</si>
  <si>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</si>
  <si>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</si>
  <si>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</si>
  <si>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</si>
  <si>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</si>
  <si>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</si>
  <si>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</si>
  <si>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</si>
  <si>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</si>
  <si>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</si>
  <si>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</si>
  <si>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</si>
  <si>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</si>
  <si>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</si>
  <si>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</si>
  <si>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</si>
  <si>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</si>
  <si>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</si>
  <si>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</si>
  <si>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</si>
  <si>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</si>
  <si>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</si>
  <si>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</si>
  <si>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</si>
  <si>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</si>
  <si>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</si>
  <si>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</si>
  <si>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</si>
  <si>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</si>
  <si>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</si>
  <si>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</si>
  <si>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</si>
  <si>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</si>
  <si>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</si>
  <si>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</si>
  <si>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</si>
  <si>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</si>
  <si>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</si>
  <si>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</si>
  <si>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</si>
  <si>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</si>
  <si>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</si>
  <si>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</si>
  <si>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</si>
  <si>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</si>
  <si>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</si>
  <si>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</si>
  <si>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</si>
  <si>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</si>
  <si>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</si>
  <si>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</si>
  <si>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</si>
  <si>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</si>
  <si>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</si>
  <si>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</si>
  <si>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</si>
  <si>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</si>
  <si>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</si>
  <si>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</si>
  <si>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</si>
  <si>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</si>
  <si>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</si>
  <si>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</si>
  <si>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</si>
  <si>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</si>
  <si>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</si>
  <si>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</si>
  <si>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</si>
  <si>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</si>
  <si>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</si>
  <si>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</si>
  <si>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</si>
  <si>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</si>
  <si>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</si>
  <si>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</si>
  <si>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</si>
  <si>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</si>
  <si>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</si>
  <si>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</si>
  <si>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</si>
  <si>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</si>
  <si>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</si>
  <si>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</si>
  <si>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</si>
  <si>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</si>
  <si>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</si>
  <si>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</si>
  <si>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</si>
  <si>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</si>
  <si>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</si>
  <si>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</si>
  <si>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</si>
  <si>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</si>
  <si>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</si>
  <si>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</si>
  <si>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</si>
  <si>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</si>
  <si>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</si>
  <si>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</si>
  <si>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</si>
  <si>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</si>
  <si>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</si>
  <si>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</si>
  <si>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</si>
  <si>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</si>
  <si>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</si>
  <si>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</si>
  <si>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</si>
  <si>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</si>
  <si>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</si>
  <si>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</si>
  <si>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</si>
  <si>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</si>
  <si>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</si>
  <si>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</si>
  <si>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</si>
  <si>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</si>
  <si>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</si>
  <si>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</si>
  <si>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</si>
  <si>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</si>
  <si>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</si>
  <si>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</si>
  <si>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</si>
  <si>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</si>
  <si>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</si>
  <si>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</si>
  <si>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</si>
  <si>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</si>
  <si>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</si>
  <si>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</si>
  <si>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</si>
  <si>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</si>
  <si>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</si>
  <si>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</si>
  <si>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</si>
  <si>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</si>
  <si>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</si>
  <si>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</si>
  <si>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</si>
  <si>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</si>
  <si>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</si>
  <si>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</si>
  <si>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</si>
  <si>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</si>
  <si>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</si>
  <si>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</si>
  <si>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</si>
  <si>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</si>
  <si>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</si>
  <si>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</si>
  <si>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</si>
  <si>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</si>
  <si>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</si>
  <si>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</si>
  <si>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</si>
  <si>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</si>
  <si>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</si>
  <si>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</si>
  <si>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</si>
  <si>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</si>
  <si>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</si>
  <si>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</si>
  <si>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</si>
  <si>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</si>
  <si>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</si>
  <si>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</si>
  <si>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</si>
  <si>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</si>
  <si>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</si>
  <si>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</si>
  <si>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</si>
  <si>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</si>
  <si>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</si>
  <si>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</si>
  <si>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</si>
  <si>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</si>
  <si>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</si>
  <si>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</si>
  <si>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</si>
  <si>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</si>
  <si>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</si>
  <si>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</si>
  <si>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</si>
  <si>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</si>
  <si>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</si>
  <si>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</si>
  <si>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</si>
  <si>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</si>
  <si>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</si>
  <si>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</si>
  <si>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</si>
  <si>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</si>
  <si>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</si>
  <si>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</si>
  <si>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</si>
  <si>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</si>
  <si>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</si>
  <si>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</si>
  <si>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</si>
  <si>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</si>
  <si>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</si>
  <si>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</si>
  <si>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</si>
  <si>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</si>
  <si>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</si>
  <si>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</si>
  <si>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</si>
  <si>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</si>
  <si>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</si>
  <si>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</si>
  <si>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</si>
  <si>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</si>
  <si>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</si>
  <si>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</si>
  <si>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</si>
  <si>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</si>
  <si>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</si>
  <si>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</si>
  <si>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</si>
  <si>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</si>
  <si>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</si>
  <si>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</si>
  <si>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</si>
  <si>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</si>
  <si>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</si>
  <si>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</si>
  <si>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</si>
  <si>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</si>
  <si>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</si>
  <si>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</si>
  <si>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</si>
  <si>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</si>
  <si>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</si>
  <si>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</si>
  <si>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</si>
  <si>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</si>
  <si>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</si>
  <si>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</si>
  <si>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</si>
  <si>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</si>
  <si>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</si>
  <si>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</si>
  <si>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</si>
  <si>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</si>
  <si>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</si>
  <si>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</si>
  <si>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</si>
  <si>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</si>
  <si>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</si>
  <si>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</si>
  <si>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</si>
  <si>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</si>
  <si>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</si>
  <si>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</si>
  <si>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</si>
  <si>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</si>
  <si>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</si>
  <si>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</si>
  <si>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</si>
  <si>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</si>
  <si>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</si>
  <si>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</si>
  <si>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</si>
  <si>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</si>
  <si>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</si>
  <si>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</si>
  <si>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</si>
  <si>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</si>
  <si>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</si>
  <si>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</si>
  <si>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</si>
  <si>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</si>
  <si>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</si>
  <si>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</si>
  <si>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</si>
  <si>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</si>
  <si>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</si>
  <si>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</si>
  <si>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</si>
  <si>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</si>
  <si>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</si>
  <si>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</si>
  <si>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</si>
  <si>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</si>
  <si>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</si>
  <si>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</si>
  <si>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</si>
  <si>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</si>
  <si>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</si>
  <si>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</si>
  <si>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</si>
  <si>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</si>
  <si>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</si>
  <si>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</si>
  <si>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</si>
  <si>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</si>
  <si>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</si>
  <si>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</si>
  <si>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</si>
  <si>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</si>
  <si>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</si>
  <si>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</si>
  <si>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</si>
  <si>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</si>
  <si>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</si>
  <si>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</si>
  <si>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</si>
  <si>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</si>
  <si>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</si>
  <si>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</si>
  <si>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</si>
  <si>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</si>
  <si>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</si>
  <si>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</si>
  <si>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</si>
  <si>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</si>
  <si>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</si>
  <si>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</si>
  <si>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</si>
  <si>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</si>
  <si>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</si>
  <si>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</si>
  <si>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</si>
  <si>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</si>
  <si>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</si>
  <si>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</si>
  <si>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</si>
  <si>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</si>
  <si>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</si>
  <si>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</si>
  <si>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</si>
  <si>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</si>
  <si>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</si>
  <si>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</si>
  <si>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</si>
  <si>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</si>
  <si>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</si>
  <si>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</si>
  <si>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</si>
  <si>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</si>
  <si>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</si>
  <si>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</si>
  <si>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</si>
  <si>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</si>
  <si>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</si>
  <si>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</si>
  <si>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</si>
  <si>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</si>
  <si>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</si>
  <si>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</si>
  <si>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</si>
  <si>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</si>
  <si>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</si>
  <si>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</si>
  <si>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</si>
  <si>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</si>
  <si>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</si>
  <si>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</si>
  <si>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</si>
  <si>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</si>
  <si>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</si>
  <si>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</si>
  <si>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</si>
  <si>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</si>
  <si>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</si>
  <si>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</si>
  <si>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</si>
  <si>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</si>
  <si>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</si>
  <si>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</si>
  <si>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</si>
  <si>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</si>
  <si>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</si>
  <si>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</si>
  <si>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</si>
  <si>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</si>
  <si>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</si>
  <si>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</si>
  <si>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</si>
  <si>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</si>
  <si>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</si>
  <si>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</si>
  <si>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</si>
  <si>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</si>
  <si>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</si>
  <si>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</si>
  <si>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</si>
  <si>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</si>
  <si>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</si>
  <si>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</si>
  <si>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</si>
  <si>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</si>
  <si>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</si>
  <si>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</si>
  <si>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</si>
  <si>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</si>
  <si>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</si>
  <si>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</si>
  <si>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</si>
  <si>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</si>
  <si>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</si>
  <si>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</si>
  <si>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</si>
  <si>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</si>
  <si>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</si>
  <si>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</si>
  <si>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</si>
  <si>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</si>
  <si>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</si>
  <si>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</si>
  <si>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</si>
  <si>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</si>
  <si>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</si>
  <si>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</si>
  <si>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</si>
  <si>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</si>
  <si>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</si>
  <si>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</si>
  <si>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</si>
  <si>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</si>
  <si>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</si>
  <si>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</si>
  <si>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</si>
  <si>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</si>
  <si>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</si>
  <si>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</si>
  <si>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</si>
  <si>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</si>
  <si>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</si>
  <si>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</si>
  <si>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</si>
  <si>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</si>
  <si>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</si>
  <si>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</si>
  <si>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</si>
  <si>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</si>
  <si>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</si>
  <si>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</si>
  <si>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</si>
  <si>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</si>
  <si>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</si>
  <si>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</si>
  <si>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</si>
  <si>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</si>
  <si>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</si>
  <si>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</si>
  <si>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</si>
  <si>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</si>
  <si>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</si>
  <si>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</si>
  <si>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</si>
  <si>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</si>
  <si>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</si>
  <si>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</si>
  <si>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</si>
  <si>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</si>
  <si>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</si>
  <si>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</si>
  <si>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</si>
  <si>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</si>
  <si>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</si>
  <si>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</si>
  <si>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</si>
  <si>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</si>
  <si>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</si>
  <si>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</si>
  <si>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</si>
  <si>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</si>
  <si>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</si>
  <si>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</si>
  <si>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</si>
  <si>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</si>
  <si>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</si>
  <si>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</si>
  <si>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</si>
  <si>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</si>
  <si>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</si>
  <si>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</si>
  <si>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</si>
  <si>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</si>
  <si>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</si>
  <si>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</si>
  <si>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</si>
  <si>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</si>
  <si>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</si>
  <si>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</si>
  <si>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</si>
  <si>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</si>
  <si>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</si>
  <si>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</si>
  <si>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</si>
  <si>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</si>
  <si>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</si>
  <si>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</si>
  <si>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</si>
  <si>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</si>
  <si>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</si>
  <si>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</si>
  <si>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</si>
  <si>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</si>
  <si>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</si>
  <si>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</si>
  <si>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</si>
  <si>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</si>
  <si>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</si>
  <si>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</si>
  <si>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</si>
  <si>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</si>
  <si>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</si>
  <si>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</si>
  <si>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</si>
  <si>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</si>
  <si>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</si>
  <si>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</si>
  <si>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</si>
  <si>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</si>
  <si>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</si>
  <si>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</si>
  <si>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</si>
  <si>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</si>
  <si>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</si>
  <si>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</si>
  <si>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</si>
  <si>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</si>
  <si>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</si>
  <si>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</si>
  <si>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</si>
  <si>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</si>
  <si>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</si>
  <si>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</si>
  <si>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</si>
  <si>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</si>
  <si>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</si>
  <si>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</si>
  <si>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</si>
  <si>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</si>
  <si>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</si>
  <si>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</si>
  <si>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</si>
  <si>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</si>
  <si>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</si>
  <si>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</si>
  <si>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</si>
  <si>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</si>
  <si>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</si>
  <si>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</si>
  <si>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</si>
  <si>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</si>
  <si>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</si>
  <si>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</si>
  <si>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</si>
  <si>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</si>
  <si>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</si>
  <si>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</si>
  <si>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</si>
  <si>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</si>
  <si>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</si>
  <si>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</si>
  <si>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</si>
  <si>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</si>
  <si>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</si>
  <si>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</si>
  <si>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</si>
  <si>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</si>
  <si>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</si>
  <si>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</si>
  <si>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</si>
  <si>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</si>
  <si>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</si>
  <si>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</si>
  <si>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</si>
  <si>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</si>
  <si>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</si>
  <si>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</si>
  <si>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</si>
  <si>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</si>
  <si>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</si>
  <si>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</si>
  <si>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</si>
  <si>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</si>
  <si>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</si>
  <si>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</si>
  <si>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</si>
  <si>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</si>
  <si>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</si>
  <si>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</si>
  <si>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</si>
  <si>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</si>
  <si>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</si>
  <si>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</si>
  <si>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</si>
  <si>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</si>
  <si>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</si>
  <si>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</si>
  <si>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</si>
  <si>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</si>
  <si>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</si>
  <si>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</si>
  <si>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</si>
  <si>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</si>
  <si>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</si>
  <si>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</si>
  <si>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</si>
  <si>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</si>
  <si>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</si>
  <si>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</si>
  <si>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</si>
  <si>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</si>
  <si>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</si>
  <si>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</si>
  <si>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</si>
  <si>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</si>
  <si>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</si>
  <si>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</si>
  <si>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</si>
  <si>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</si>
  <si>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</si>
  <si>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</si>
  <si>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</si>
  <si>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</si>
  <si>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</si>
  <si>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</si>
  <si>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</si>
  <si>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</si>
  <si>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</si>
  <si>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</si>
  <si>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</si>
  <si>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</si>
  <si>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</si>
  <si>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</si>
  <si>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</si>
  <si>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</si>
  <si>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</si>
  <si>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</si>
  <si>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</si>
  <si>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</si>
  <si>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</si>
  <si>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</si>
  <si>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</si>
  <si>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</si>
  <si>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</si>
  <si>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</si>
  <si>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</si>
  <si>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</si>
  <si>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</si>
  <si>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</si>
  <si>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</si>
  <si>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</si>
  <si>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</si>
  <si>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</si>
  <si>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</si>
  <si>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</si>
  <si>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</si>
  <si>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</si>
  <si>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</si>
  <si>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</si>
  <si>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</si>
  <si>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</si>
  <si>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</si>
  <si>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</si>
  <si>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</si>
  <si>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</si>
  <si>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</si>
  <si>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</si>
  <si>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</si>
  <si>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</si>
  <si>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</si>
  <si>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</si>
  <si>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</si>
  <si>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</si>
  <si>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</si>
  <si>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</si>
  <si>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</si>
  <si>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</si>
  <si>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</si>
  <si>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</si>
  <si>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</si>
  <si>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</si>
  <si>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</si>
  <si>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</si>
  <si>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</si>
  <si>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</si>
  <si>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</si>
  <si>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</si>
  <si>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</si>
  <si>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</si>
  <si>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</si>
  <si>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</si>
  <si>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</si>
  <si>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</si>
  <si>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</si>
  <si>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</si>
  <si>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</si>
  <si>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</si>
  <si>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</si>
  <si>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</si>
  <si>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</si>
  <si>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</si>
  <si>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</si>
  <si>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</si>
  <si>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</si>
  <si>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</si>
  <si>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</si>
  <si>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</si>
  <si>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</si>
  <si>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</si>
  <si>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</si>
  <si>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</si>
  <si>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</si>
  <si>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</si>
  <si>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</si>
  <si>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</si>
  <si>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</si>
  <si>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</si>
  <si>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</si>
  <si>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</si>
  <si>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</si>
  <si>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</si>
  <si>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</si>
  <si>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</si>
  <si>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</si>
  <si>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</si>
  <si>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</si>
  <si>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</si>
  <si>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</si>
  <si>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</si>
  <si>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</si>
  <si>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</si>
  <si>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</si>
  <si>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</si>
  <si>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</si>
  <si>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</si>
  <si>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</si>
  <si>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</si>
  <si>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</si>
  <si>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</si>
  <si>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</si>
  <si>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</si>
  <si>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</si>
  <si>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</si>
  <si>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</si>
  <si>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</si>
  <si>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</si>
  <si>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</si>
  <si>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</si>
  <si>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</si>
  <si>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</si>
  <si>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</si>
  <si>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</si>
  <si>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</si>
  <si>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</si>
  <si>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</si>
  <si>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</si>
  <si>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</si>
  <si>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</si>
  <si>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</si>
  <si>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</si>
  <si>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</si>
  <si>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</si>
  <si>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</si>
  <si>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</si>
  <si>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</si>
  <si>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</si>
  <si>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</si>
  <si>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</si>
  <si>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</si>
  <si>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</si>
  <si>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</si>
  <si>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</si>
  <si>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</si>
  <si>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</si>
  <si>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</si>
  <si>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</si>
  <si>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</si>
  <si>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</si>
  <si>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</si>
  <si>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</si>
  <si>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</si>
  <si>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</si>
  <si>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</si>
  <si>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</si>
  <si>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</si>
  <si>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</si>
  <si>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</si>
  <si>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</si>
  <si>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</si>
  <si>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</si>
  <si>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</si>
  <si>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</si>
  <si>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</si>
  <si>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</si>
  <si>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</si>
  <si>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</si>
  <si>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</si>
  <si>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</si>
  <si>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</si>
  <si>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</si>
  <si>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</si>
  <si>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</si>
  <si>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</si>
  <si>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</si>
  <si>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</si>
  <si>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</si>
  <si>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</si>
  <si>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</si>
  <si>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</si>
  <si>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</si>
  <si>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</si>
  <si>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</si>
  <si>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</si>
  <si>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</si>
  <si>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</si>
  <si>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</si>
  <si>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</si>
  <si>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</si>
  <si>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</si>
  <si>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</si>
  <si>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</si>
  <si>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</si>
  <si>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</si>
  <si>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</si>
  <si>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</si>
  <si>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</si>
  <si>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</si>
  <si>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</si>
  <si>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</si>
  <si>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</si>
  <si>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</si>
  <si>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</si>
  <si>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</si>
  <si>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</si>
  <si>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</si>
  <si>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</si>
  <si>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</si>
  <si>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</si>
  <si>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</si>
  <si>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</si>
  <si>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</si>
  <si>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</si>
  <si>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</si>
  <si>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</si>
  <si>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</si>
  <si>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</si>
  <si>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</si>
  <si>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</si>
  <si>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</si>
  <si>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</si>
  <si>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</si>
  <si>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</si>
  <si>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</si>
  <si>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</si>
  <si>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</si>
  <si>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</si>
  <si>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</si>
  <si>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</si>
  <si>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</si>
  <si>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</si>
  <si>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</si>
  <si>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</si>
  <si>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</si>
  <si>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</si>
  <si>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</si>
  <si>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</si>
  <si>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</si>
  <si>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</si>
  <si>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</si>
  <si>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</si>
  <si>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</si>
  <si>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</si>
  <si>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</si>
  <si>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</si>
  <si>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</si>
  <si>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</si>
  <si>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</si>
  <si>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</si>
  <si>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</si>
  <si>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</si>
  <si>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</si>
  <si>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</si>
  <si>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</si>
  <si>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</si>
  <si>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</si>
  <si>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</si>
  <si>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</si>
  <si>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</si>
  <si>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</si>
  <si>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</si>
  <si>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</si>
  <si>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</si>
  <si>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</si>
  <si>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</si>
  <si>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</si>
  <si>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</si>
  <si>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</si>
  <si>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</si>
  <si>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</si>
  <si>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</si>
  <si>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</si>
  <si>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</si>
  <si>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</si>
  <si>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</si>
  <si>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</si>
  <si>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</si>
  <si>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</si>
  <si>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</si>
  <si>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</si>
  <si>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</si>
  <si>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</si>
  <si>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</si>
  <si>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</si>
  <si>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</si>
  <si>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</si>
  <si>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</si>
  <si>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</si>
  <si>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</si>
  <si>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</si>
  <si>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</si>
  <si>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</si>
  <si>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</si>
  <si>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</si>
  <si>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</si>
  <si>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</si>
  <si>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</si>
  <si>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</si>
  <si>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</si>
  <si>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</si>
  <si>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</si>
  <si>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</si>
  <si>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</si>
  <si>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</si>
  <si>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</si>
  <si>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</si>
  <si>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</si>
  <si>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</si>
  <si>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</si>
  <si>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</si>
  <si>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</si>
  <si>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</si>
  <si>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</si>
  <si>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</si>
  <si>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</si>
  <si>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</si>
  <si>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</si>
  <si>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</si>
  <si>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</si>
  <si>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</si>
  <si>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</si>
  <si>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</si>
  <si>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</si>
  <si>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</si>
  <si>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</si>
  <si>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</si>
  <si>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</si>
  <si>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</si>
  <si>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</si>
  <si>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</si>
  <si>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</si>
  <si>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</si>
  <si>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</si>
  <si>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</si>
  <si>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</si>
  <si>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</si>
  <si>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</si>
  <si>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</si>
  <si>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</si>
  <si>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</si>
  <si>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</si>
  <si>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</si>
  <si>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</si>
  <si>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</si>
  <si>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</si>
  <si>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</si>
  <si>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</si>
  <si>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</si>
  <si>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</si>
  <si>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</si>
  <si>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</si>
  <si>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</si>
  <si>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</si>
  <si>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</si>
  <si>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</si>
  <si>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</si>
  <si>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</si>
  <si>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</si>
  <si>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</si>
  <si>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</si>
  <si>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</si>
  <si>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</si>
  <si>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</si>
  <si>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</si>
  <si>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</si>
  <si>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</si>
  <si>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</si>
  <si>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</si>
  <si>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</si>
  <si>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</si>
  <si>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</si>
  <si>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</si>
  <si>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</si>
  <si>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</si>
  <si>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</si>
  <si>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</si>
  <si>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</si>
  <si>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</si>
  <si>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</si>
  <si>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</si>
  <si>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</si>
  <si>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</si>
  <si>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</si>
  <si>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</si>
  <si>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</si>
  <si>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</si>
  <si>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</si>
  <si>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</si>
  <si>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</si>
  <si>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</si>
  <si>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</si>
  <si>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</si>
  <si>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</si>
  <si>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</si>
  <si>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</si>
  <si>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</si>
  <si>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</si>
  <si>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</si>
  <si>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</si>
  <si>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</si>
  <si>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</si>
  <si>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</si>
  <si>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</si>
  <si>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</si>
  <si>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</si>
  <si>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</si>
  <si>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</si>
  <si>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</si>
  <si>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</si>
  <si>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</si>
  <si>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</si>
  <si>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</si>
  <si>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</si>
  <si>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</si>
  <si>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</si>
  <si>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</si>
  <si>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</si>
  <si>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</si>
  <si>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</si>
  <si>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</si>
  <si>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</si>
  <si>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</si>
  <si>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</si>
  <si>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</si>
  <si>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</si>
  <si>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</si>
  <si>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</si>
  <si>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</si>
  <si>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</si>
  <si>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</si>
  <si>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</si>
  <si>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</si>
  <si>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</si>
  <si>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</si>
  <si>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</si>
  <si>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</si>
  <si>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</si>
  <si>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</si>
  <si>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</si>
  <si>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</si>
  <si>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</si>
  <si>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</si>
  <si>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</si>
  <si>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</si>
  <si>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</si>
  <si>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</si>
  <si>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</si>
  <si>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</si>
  <si>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</si>
  <si>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</si>
  <si>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</si>
  <si>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</si>
  <si>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</si>
  <si>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</si>
  <si>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</si>
  <si>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</si>
  <si>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</si>
  <si>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</si>
  <si>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</si>
  <si>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</si>
  <si>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</si>
  <si>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</si>
  <si>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</si>
  <si>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</si>
  <si>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</si>
  <si>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</si>
  <si>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</si>
  <si>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</si>
  <si>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</si>
  <si>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</si>
  <si>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</si>
  <si>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</si>
  <si>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</si>
  <si>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</si>
  <si>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</si>
  <si>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</si>
  <si>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</si>
  <si>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</si>
  <si>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</si>
  <si>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</si>
  <si>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</si>
  <si>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</si>
  <si>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</si>
  <si>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</si>
  <si>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</si>
  <si>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</si>
  <si>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</si>
  <si>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</si>
  <si>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</si>
  <si>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</si>
  <si>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</si>
  <si>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</si>
  <si>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</si>
  <si>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</si>
  <si>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</si>
  <si>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</si>
  <si>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</si>
  <si>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</si>
  <si>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</si>
  <si>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</si>
  <si>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</si>
  <si>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</si>
  <si>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</si>
  <si>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</si>
  <si>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</si>
  <si>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</si>
  <si>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</si>
  <si>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</si>
  <si>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</si>
  <si>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</si>
  <si>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</si>
  <si>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</si>
  <si>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</si>
  <si>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</si>
  <si>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</si>
  <si>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</si>
  <si>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</si>
  <si>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</si>
  <si>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</si>
  <si>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</si>
  <si>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</si>
  <si>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</si>
  <si>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</si>
  <si>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</si>
  <si>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</si>
  <si>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</si>
  <si>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</si>
  <si>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</si>
  <si>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</si>
  <si>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</si>
  <si>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</si>
  <si>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</si>
  <si>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</si>
  <si>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</si>
  <si>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</si>
  <si>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</si>
  <si>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</si>
  <si>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</si>
  <si>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</si>
  <si>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</si>
  <si>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</si>
  <si>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</si>
  <si>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</si>
  <si>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</si>
  <si>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</si>
  <si>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</si>
  <si>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</si>
  <si>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</si>
  <si>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</si>
  <si>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</si>
  <si>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</si>
  <si>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</si>
  <si>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</si>
  <si>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</si>
  <si>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</si>
  <si>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</si>
  <si>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</si>
  <si>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</si>
  <si>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</si>
  <si>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</si>
  <si>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</si>
  <si>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</si>
  <si>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</si>
  <si>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</si>
  <si>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</si>
  <si>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</si>
  <si>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</si>
  <si>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</si>
  <si>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</si>
  <si>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</si>
  <si>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</si>
  <si>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</si>
  <si>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</si>
  <si>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</si>
  <si>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</si>
  <si>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</si>
  <si>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</si>
  <si>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</si>
  <si>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</si>
  <si>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</si>
  <si>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</si>
  <si>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</si>
  <si>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</si>
  <si>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</si>
  <si>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</si>
  <si>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</si>
  <si>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</si>
  <si>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</si>
  <si>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</si>
  <si>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</si>
  <si>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</si>
  <si>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</si>
  <si>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</si>
  <si>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</si>
  <si>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</si>
  <si>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</si>
  <si>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</si>
  <si>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</si>
  <si>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</si>
  <si>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</si>
  <si>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</si>
  <si>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</si>
  <si>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</si>
  <si>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</si>
  <si>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</si>
  <si>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</si>
  <si>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</si>
  <si>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</si>
  <si>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</si>
  <si>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</si>
  <si>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</si>
  <si>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</si>
  <si>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</si>
  <si>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</si>
  <si>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</si>
  <si>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</si>
  <si>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</si>
  <si>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</si>
  <si>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</si>
  <si>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</si>
  <si>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</si>
  <si>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</si>
  <si>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</si>
  <si>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</si>
  <si>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</si>
  <si>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</si>
  <si>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</si>
  <si>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</si>
  <si>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</si>
  <si>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</si>
  <si>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</si>
  <si>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</si>
  <si>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</si>
  <si>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</si>
  <si>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</si>
  <si>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</si>
  <si>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</si>
  <si>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</si>
  <si>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</si>
  <si>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</si>
  <si>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</si>
  <si>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</si>
  <si>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</si>
  <si>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</si>
  <si>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</si>
  <si>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</si>
  <si>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</si>
  <si>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</si>
  <si>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</si>
  <si>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</si>
  <si>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</si>
  <si>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</si>
  <si>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</si>
  <si>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</si>
  <si>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</si>
  <si>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</si>
  <si>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</si>
  <si>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</si>
  <si>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</si>
  <si>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</si>
  <si>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</si>
  <si>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</si>
  <si>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</si>
  <si>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</si>
  <si>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</si>
  <si>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</si>
  <si>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</si>
  <si>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</si>
  <si>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</si>
  <si>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</si>
  <si>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</si>
  <si>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</si>
  <si>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</si>
  <si>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</si>
  <si>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</si>
  <si>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</si>
  <si>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</si>
  <si>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</si>
  <si>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</si>
  <si>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</si>
  <si>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</si>
  <si>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</si>
  <si>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</si>
  <si>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</si>
  <si>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</si>
  <si>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</si>
  <si>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</si>
  <si>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</si>
  <si>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</si>
  <si>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</si>
  <si>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</si>
  <si>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</si>
  <si>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</si>
  <si>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</si>
  <si>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</si>
  <si>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</si>
  <si>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</si>
  <si>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</si>
  <si>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</si>
  <si>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</si>
  <si>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</si>
  <si>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</si>
  <si>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</si>
  <si>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</si>
  <si>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</si>
  <si>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</si>
  <si>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</si>
  <si>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</si>
  <si>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</si>
  <si>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</si>
  <si>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</si>
  <si>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</si>
  <si>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</si>
  <si>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</si>
  <si>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</si>
  <si>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</si>
  <si>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</si>
  <si>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</si>
  <si>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</si>
  <si>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</si>
  <si>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</si>
  <si>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</si>
  <si>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</si>
  <si>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</si>
  <si>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</si>
  <si>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</si>
  <si>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</si>
  <si>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</si>
  <si>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</si>
  <si>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</si>
  <si>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</si>
  <si>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</si>
  <si>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</si>
  <si>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</si>
  <si>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</si>
  <si>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</si>
  <si>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</si>
  <si>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</si>
  <si>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</si>
  <si>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</si>
  <si>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</si>
  <si>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</si>
  <si>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</si>
  <si>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</si>
  <si>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</si>
  <si>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</si>
  <si>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</si>
  <si>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</si>
  <si>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</si>
  <si>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</si>
  <si>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</si>
  <si>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</si>
  <si>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</si>
  <si>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</si>
  <si>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</si>
  <si>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</si>
  <si>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</si>
  <si>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</si>
  <si>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</si>
  <si>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</si>
  <si>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</si>
  <si>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</si>
  <si>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</si>
  <si>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</si>
  <si>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</si>
  <si>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</si>
  <si>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</si>
  <si>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</si>
  <si>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</si>
  <si>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</si>
  <si>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</si>
  <si>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</si>
  <si>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</si>
  <si>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</si>
  <si>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</si>
  <si>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</si>
  <si>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</si>
  <si>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</si>
  <si>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</si>
  <si>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</si>
  <si>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</si>
  <si>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</si>
  <si>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</si>
  <si>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</si>
  <si>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</si>
  <si>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</si>
  <si>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</si>
  <si>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</si>
  <si>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</si>
  <si>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</si>
  <si>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</si>
  <si>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</si>
  <si>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</si>
  <si>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</si>
  <si>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</si>
  <si>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</si>
  <si>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</si>
  <si>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</si>
  <si>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</si>
  <si>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</si>
  <si>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</si>
  <si>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</si>
  <si>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</si>
  <si>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</si>
  <si>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</si>
  <si>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</si>
  <si>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</si>
  <si>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</si>
  <si>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</si>
  <si>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</si>
  <si>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</si>
  <si>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</si>
  <si>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</si>
  <si>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</si>
  <si>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</si>
  <si>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</si>
  <si>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</si>
  <si>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</si>
  <si>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</si>
  <si>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</si>
  <si>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</si>
  <si>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</si>
  <si>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</si>
  <si>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</si>
  <si>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</si>
  <si>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</si>
  <si>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</si>
  <si>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</si>
  <si>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</si>
  <si>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</si>
  <si>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</si>
  <si>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</si>
  <si>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</si>
  <si>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</si>
  <si>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</si>
  <si>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</si>
  <si>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</si>
  <si>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</si>
  <si>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</si>
  <si>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</si>
  <si>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</si>
  <si>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</si>
  <si>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</si>
  <si>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</si>
  <si>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</si>
  <si>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</si>
  <si>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</si>
  <si>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</si>
  <si>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</si>
  <si>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</si>
  <si>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</si>
  <si>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</si>
  <si>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</si>
  <si>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</si>
  <si>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</si>
  <si>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</si>
  <si>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</si>
  <si>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</si>
  <si>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</si>
  <si>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</si>
  <si>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</si>
  <si>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</si>
  <si>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</si>
  <si>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</si>
  <si>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</si>
  <si>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</si>
  <si>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</si>
  <si>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</si>
  <si>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</si>
  <si>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</si>
  <si>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</si>
  <si>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</si>
  <si>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</si>
  <si>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</si>
  <si>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</si>
  <si>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</si>
  <si>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</si>
  <si>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</si>
  <si>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</si>
  <si>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</si>
  <si>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</si>
  <si>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</si>
  <si>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</si>
  <si>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</si>
  <si>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</si>
  <si>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</si>
  <si>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</si>
  <si>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</si>
  <si>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</si>
  <si>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</si>
  <si>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</si>
  <si>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</si>
  <si>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</si>
  <si>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</si>
  <si>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</si>
  <si>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</si>
  <si>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</si>
  <si>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</si>
  <si>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</si>
  <si>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</si>
  <si>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</si>
  <si>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</si>
  <si>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</si>
  <si>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</si>
  <si>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</si>
  <si>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</si>
  <si>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</si>
  <si>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</si>
  <si>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</si>
  <si>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</si>
  <si>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</si>
  <si>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</si>
  <si>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</si>
  <si>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</si>
  <si>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</si>
  <si>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</si>
  <si>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</si>
  <si>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</si>
  <si>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</si>
  <si>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</si>
  <si>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</si>
  <si>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</si>
  <si>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</si>
  <si>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</si>
  <si>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</si>
  <si>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</si>
  <si>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</si>
  <si>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</si>
  <si>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</si>
  <si>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</si>
  <si>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</si>
  <si>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</si>
  <si>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</si>
  <si>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</si>
  <si>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</si>
  <si>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</si>
  <si>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</si>
  <si>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</si>
  <si>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</si>
  <si>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</si>
  <si>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</si>
  <si>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</si>
  <si>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</si>
  <si>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</si>
  <si>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</si>
  <si>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</si>
  <si>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</si>
  <si>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</si>
  <si>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</si>
  <si>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</si>
  <si>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</si>
  <si>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</si>
  <si>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</si>
  <si>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</si>
  <si>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</si>
  <si>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</si>
  <si>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</si>
  <si>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</si>
  <si>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</si>
  <si>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</si>
  <si>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</si>
  <si>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</si>
  <si>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</si>
  <si>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</si>
  <si>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</si>
  <si>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</si>
  <si>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</si>
  <si>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</si>
  <si>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</si>
  <si>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</si>
  <si>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</si>
  <si>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</si>
  <si>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</si>
  <si>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</si>
  <si>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</si>
  <si>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</si>
  <si>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</si>
  <si>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</si>
  <si>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</si>
  <si>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</si>
  <si>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</si>
  <si>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</si>
  <si>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</si>
  <si>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</si>
  <si>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</si>
  <si>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</si>
  <si>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</si>
  <si>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</si>
  <si>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</si>
  <si>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</si>
  <si>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</si>
  <si>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</si>
  <si>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</si>
  <si>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</si>
  <si>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</si>
  <si>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</si>
  <si>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</si>
  <si>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</si>
  <si>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</si>
  <si>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</si>
  <si>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</si>
  <si>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</si>
  <si>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</si>
  <si>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</si>
  <si>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</si>
  <si>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</si>
  <si>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</si>
  <si>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</si>
  <si>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</si>
  <si>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</si>
  <si>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</si>
  <si>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</si>
  <si>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</si>
  <si>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</si>
  <si>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</si>
  <si>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</si>
  <si>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</si>
  <si>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</si>
  <si>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</si>
  <si>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</si>
  <si>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</si>
  <si>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</si>
  <si>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</si>
  <si>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</si>
  <si>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</si>
  <si>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</si>
  <si>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</si>
  <si>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</si>
  <si>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</si>
  <si>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</si>
  <si>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</si>
  <si>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</si>
  <si>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</si>
  <si>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</si>
  <si>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</si>
  <si>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</si>
  <si>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</si>
  <si>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</si>
  <si>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</si>
  <si>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</si>
  <si>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</si>
  <si>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</si>
  <si>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</si>
  <si>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</si>
  <si>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</si>
  <si>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</si>
  <si>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</si>
  <si>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</si>
  <si>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</si>
  <si>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</si>
  <si>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</si>
  <si>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</si>
  <si>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</si>
  <si>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</si>
  <si>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</si>
  <si>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</si>
  <si>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</si>
  <si>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</si>
  <si>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</si>
  <si>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</si>
  <si>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</si>
  <si>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</si>
  <si>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</si>
  <si>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</si>
  <si>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</si>
  <si>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</si>
  <si>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</si>
  <si>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</si>
  <si>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</si>
  <si>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</si>
  <si>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</si>
  <si>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</si>
  <si>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</si>
  <si>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</si>
  <si>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</si>
  <si>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</si>
  <si>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</si>
  <si>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</si>
  <si>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</si>
  <si>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</si>
  <si>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</si>
  <si>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</si>
  <si>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</si>
  <si>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</si>
  <si>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</si>
  <si>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</si>
  <si>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</si>
  <si>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</si>
  <si>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</si>
  <si>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</si>
  <si>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</si>
  <si>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</si>
  <si>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</si>
  <si>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</si>
  <si>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</si>
  <si>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</si>
  <si>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</si>
  <si>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</si>
  <si>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</si>
  <si>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</si>
  <si>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</si>
  <si>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</si>
  <si>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</si>
  <si>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</si>
  <si>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</si>
  <si>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</si>
  <si>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</si>
  <si>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</si>
  <si>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</si>
  <si>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</si>
  <si>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</si>
  <si>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</si>
  <si>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</si>
  <si>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</si>
  <si>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</si>
  <si>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</si>
  <si>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</si>
  <si>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</si>
  <si>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</si>
  <si>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</si>
  <si>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</si>
  <si>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</si>
  <si>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</si>
  <si>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</si>
  <si>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</si>
  <si>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</si>
  <si>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</si>
  <si>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</si>
  <si>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</si>
  <si>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</si>
  <si>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</si>
  <si>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</si>
  <si>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</si>
  <si>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</si>
  <si>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</si>
  <si>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</si>
  <si>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</si>
  <si>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</si>
  <si>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</si>
  <si>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</si>
  <si>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</si>
  <si>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</si>
  <si>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</si>
  <si>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</si>
  <si>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</si>
  <si>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</si>
  <si>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</si>
  <si>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</si>
  <si>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</si>
  <si>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</si>
  <si>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</si>
  <si>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</si>
  <si>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</si>
  <si>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</si>
  <si>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</si>
  <si>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</si>
  <si>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</si>
  <si>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</si>
  <si>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</si>
  <si>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</si>
  <si>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</si>
  <si>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</si>
  <si>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</si>
  <si>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</si>
  <si>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</si>
  <si>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</si>
  <si>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</si>
  <si>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</si>
  <si>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</si>
  <si>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</si>
  <si>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</si>
  <si>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</si>
  <si>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</si>
  <si>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</si>
  <si>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</si>
  <si>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</si>
  <si>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</si>
  <si>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</si>
  <si>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</si>
  <si>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</si>
  <si>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</si>
  <si>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</si>
  <si>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</si>
  <si>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</si>
  <si>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</si>
  <si>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</si>
  <si>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</si>
  <si>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</si>
  <si>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</si>
  <si>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</si>
  <si>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</si>
  <si>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</si>
  <si>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</si>
  <si>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</si>
  <si>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</si>
  <si>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</si>
  <si>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</si>
  <si>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</si>
  <si>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</si>
  <si>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</si>
  <si>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</si>
  <si>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</si>
  <si>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</si>
  <si>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</si>
  <si>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</si>
  <si>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</si>
  <si>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</si>
  <si>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</si>
  <si>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</si>
  <si>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</si>
  <si>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</si>
  <si>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</si>
  <si>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</si>
  <si>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</si>
  <si>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</si>
  <si>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</si>
  <si>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</si>
  <si>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</si>
  <si>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</si>
  <si>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</si>
  <si>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</si>
  <si>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</si>
  <si>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</si>
  <si>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</si>
  <si>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</si>
  <si>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</si>
  <si>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</si>
  <si>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</si>
  <si>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</si>
  <si>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</si>
  <si>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</si>
  <si>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</si>
  <si>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</si>
  <si>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</si>
  <si>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</si>
  <si>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</si>
  <si>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</si>
  <si>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</si>
  <si>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</si>
  <si>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</si>
  <si>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</si>
  <si>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</si>
  <si>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</si>
  <si>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</si>
  <si>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</si>
  <si>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</si>
  <si>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</si>
  <si>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</si>
  <si>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</si>
  <si>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</si>
  <si>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</si>
  <si>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</si>
  <si>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</si>
  <si>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</si>
  <si>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</si>
  <si>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</si>
  <si>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</si>
  <si>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</si>
  <si>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</si>
  <si>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</si>
  <si>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</si>
  <si>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</si>
  <si>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</si>
  <si>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</si>
  <si>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</si>
  <si>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</si>
  <si>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</si>
  <si>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</si>
  <si>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</si>
  <si>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</si>
  <si>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</si>
  <si>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</si>
  <si>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</si>
  <si>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</si>
  <si>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</si>
  <si>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</si>
  <si>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</si>
  <si>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</si>
  <si>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</si>
  <si>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</si>
  <si>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</si>
  <si>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</si>
  <si>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</si>
  <si>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</si>
  <si>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</si>
  <si>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</si>
  <si>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</si>
  <si>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</si>
  <si>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</si>
  <si>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</si>
  <si>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</si>
  <si>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</si>
  <si>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</si>
  <si>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</si>
  <si>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</si>
  <si>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</si>
  <si>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</si>
  <si>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</si>
  <si>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</si>
  <si>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</si>
  <si>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</si>
  <si>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</si>
  <si>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</si>
  <si>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</si>
  <si>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</si>
  <si>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</si>
  <si>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</si>
  <si>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</si>
  <si>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</si>
  <si>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</si>
  <si>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</si>
  <si>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</si>
  <si>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</si>
  <si>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</si>
  <si>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</si>
  <si>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</si>
  <si>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</si>
  <si>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</si>
  <si>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</si>
  <si>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</si>
  <si>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</si>
  <si>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</si>
  <si>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</si>
  <si>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</si>
  <si>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</si>
  <si>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</si>
  <si>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</si>
  <si>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</si>
  <si>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</si>
  <si>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</si>
  <si>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</si>
  <si>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</si>
  <si>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</si>
  <si>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</si>
  <si>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</si>
  <si>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</si>
  <si>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</si>
  <si>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</si>
  <si>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</si>
  <si>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</si>
  <si>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</si>
  <si>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</si>
  <si>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</si>
  <si>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</si>
  <si>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</si>
  <si>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</si>
  <si>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</si>
  <si>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</si>
  <si>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</si>
  <si>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</si>
  <si>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</si>
  <si>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</si>
  <si>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</si>
  <si>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</si>
  <si>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</si>
  <si>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</si>
  <si>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</si>
  <si>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</si>
  <si>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</si>
  <si>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</si>
  <si>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</si>
  <si>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</si>
  <si>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</si>
  <si>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</si>
  <si>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</si>
  <si>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</si>
  <si>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</si>
  <si>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</si>
  <si>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</si>
  <si>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</si>
  <si>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</si>
  <si>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</si>
  <si>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</si>
  <si>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</si>
  <si>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</si>
  <si>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</si>
  <si>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</si>
  <si>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</si>
  <si>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</si>
  <si>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</si>
  <si>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</si>
  <si>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</si>
  <si>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</si>
  <si>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</si>
  <si>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</si>
  <si>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</si>
  <si>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</si>
  <si>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</si>
  <si>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</si>
  <si>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</si>
  <si>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</si>
  <si>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</si>
  <si>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</si>
  <si>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</si>
  <si>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</si>
  <si>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</si>
  <si>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</si>
  <si>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</si>
  <si>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</si>
  <si>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</si>
  <si>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</si>
  <si>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</si>
  <si>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</si>
  <si>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</si>
  <si>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</si>
  <si>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</si>
  <si>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</si>
  <si>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</si>
  <si>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</si>
  <si>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</si>
  <si>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</si>
  <si>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</si>
  <si>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</si>
  <si>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</si>
  <si>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</si>
  <si>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</si>
  <si>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</si>
  <si>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</si>
  <si>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</si>
  <si>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</si>
  <si>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</si>
  <si>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</si>
  <si>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</si>
  <si>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</si>
  <si>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</si>
  <si>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</si>
  <si>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</si>
  <si>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</si>
  <si>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</si>
  <si>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</si>
  <si>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</si>
  <si>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</si>
  <si>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</si>
  <si>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</si>
  <si>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</si>
  <si>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</si>
  <si>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</si>
  <si>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</si>
  <si>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</si>
  <si>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</si>
  <si>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</si>
  <si>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</si>
  <si>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</si>
  <si>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</si>
  <si>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</si>
  <si>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</si>
  <si>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</si>
  <si>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</si>
  <si>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</si>
  <si>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</si>
  <si>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</si>
  <si>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</si>
  <si>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</si>
  <si>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</si>
  <si>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</si>
  <si>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</si>
  <si>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</si>
  <si>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</si>
  <si>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</si>
  <si>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</si>
  <si>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</si>
  <si>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</si>
  <si>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</si>
  <si>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</si>
  <si>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</si>
  <si>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</si>
  <si>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</si>
  <si>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</si>
  <si>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</si>
  <si>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</si>
  <si>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</si>
  <si>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</si>
  <si>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</si>
  <si>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</si>
  <si>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</si>
  <si>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</si>
  <si>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</si>
  <si>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</si>
  <si>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</si>
  <si>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</si>
  <si>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</si>
  <si>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</si>
  <si>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</si>
  <si>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</si>
  <si>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</si>
  <si>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</si>
  <si>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</si>
  <si>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</si>
  <si>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</si>
  <si>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</si>
  <si>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</si>
  <si>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</si>
  <si>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</si>
  <si>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</si>
  <si>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</si>
  <si>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</si>
  <si>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</si>
  <si>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</si>
  <si>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</si>
  <si>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</si>
  <si>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</si>
  <si>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</si>
  <si>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</si>
  <si>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</si>
  <si>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</si>
  <si>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</si>
  <si>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</si>
  <si>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</si>
  <si>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</si>
  <si>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</si>
  <si>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</si>
  <si>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</si>
  <si>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</si>
  <si>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</si>
  <si>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</si>
  <si>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</si>
  <si>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</si>
  <si>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</si>
  <si>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</si>
  <si>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</si>
  <si>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</si>
  <si>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</si>
  <si>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</si>
  <si>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</si>
  <si>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</si>
  <si>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</si>
  <si>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</si>
  <si>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</si>
  <si>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</si>
  <si>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</si>
  <si>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</si>
  <si>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</si>
  <si>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</si>
  <si>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</si>
  <si>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</si>
  <si>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</si>
  <si>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</si>
  <si>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</si>
  <si>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</si>
  <si>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</si>
  <si>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</si>
  <si>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</si>
  <si>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</si>
  <si>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</si>
  <si>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</si>
  <si>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</si>
  <si>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</si>
  <si>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</si>
  <si>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</si>
  <si>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</si>
  <si>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</si>
  <si>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</si>
  <si>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</si>
  <si>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</si>
  <si>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</si>
  <si>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</si>
  <si>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</si>
  <si>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</si>
  <si>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</si>
  <si>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</si>
  <si>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</si>
  <si>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</si>
  <si>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</si>
  <si>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</si>
  <si>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</si>
  <si>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</si>
  <si>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</si>
  <si>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</si>
  <si>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</si>
  <si>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</si>
  <si>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</si>
  <si>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</si>
  <si>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</si>
  <si>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</si>
  <si>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</si>
  <si>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</si>
  <si>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</si>
  <si>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</si>
  <si>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</si>
  <si>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</si>
  <si>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</si>
  <si>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</si>
  <si>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</si>
  <si>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</si>
  <si>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</si>
  <si>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</si>
  <si>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</si>
  <si>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</si>
  <si>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</si>
  <si>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</si>
  <si>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</si>
  <si>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</si>
  <si>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</si>
  <si>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</si>
  <si>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</si>
  <si>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</si>
  <si>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</si>
  <si>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</si>
  <si>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</si>
  <si>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</si>
  <si>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</si>
  <si>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</si>
  <si>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</si>
  <si>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</si>
  <si>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</si>
  <si>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</si>
  <si>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</si>
  <si>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</si>
  <si>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</si>
  <si>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</si>
  <si>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</si>
  <si>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</si>
  <si>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</si>
  <si>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</si>
  <si>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</si>
  <si>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</si>
  <si>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</si>
  <si>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</si>
  <si>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</si>
  <si>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</si>
  <si>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</si>
  <si>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</si>
  <si>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</si>
  <si>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</si>
  <si>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</si>
  <si>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</si>
  <si>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</si>
  <si>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</si>
  <si>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</si>
  <si>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</si>
  <si>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</si>
  <si>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</si>
  <si>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</si>
  <si>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</si>
  <si>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</si>
  <si>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</si>
  <si>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</si>
  <si>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</si>
  <si>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</si>
  <si>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</si>
  <si>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</si>
  <si>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</si>
  <si>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</si>
  <si>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</si>
  <si>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</si>
  <si>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</si>
  <si>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</si>
  <si>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</si>
  <si>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</si>
  <si>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</si>
  <si>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</si>
  <si>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</si>
  <si>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</si>
  <si>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</si>
  <si>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</si>
  <si>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</si>
  <si>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</si>
  <si>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</si>
  <si>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</si>
  <si>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</si>
  <si>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</si>
  <si>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</si>
  <si>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</si>
  <si>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</si>
  <si>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</si>
  <si>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</si>
  <si>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</si>
  <si>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</si>
  <si>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</si>
  <si>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</si>
  <si>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</si>
  <si>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</si>
  <si>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</si>
  <si>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</si>
  <si>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</si>
  <si>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</si>
  <si>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</si>
  <si>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</si>
  <si>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</si>
  <si>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</si>
  <si>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</si>
  <si>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</si>
  <si>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</si>
  <si>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</si>
  <si>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</si>
  <si>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</si>
  <si>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</si>
  <si>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</si>
  <si>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</si>
  <si>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</si>
  <si>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</si>
  <si>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</si>
  <si>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</si>
  <si>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</si>
  <si>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</si>
  <si>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</si>
  <si>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</si>
  <si>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</si>
  <si>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</si>
  <si>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</si>
  <si>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</si>
  <si>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</si>
  <si>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</si>
  <si>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</si>
  <si>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</si>
  <si>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</si>
  <si>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</si>
  <si>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</si>
  <si>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</si>
  <si>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</si>
  <si>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</si>
  <si>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</si>
  <si>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</si>
  <si>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</si>
  <si>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</si>
  <si>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</si>
  <si>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</si>
  <si>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</si>
  <si>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</si>
  <si>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</si>
  <si>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</si>
  <si>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</si>
  <si>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</si>
  <si>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</si>
  <si>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</si>
  <si>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</si>
  <si>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</si>
  <si>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</si>
  <si>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</si>
  <si>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</si>
  <si>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</si>
  <si>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</si>
  <si>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</si>
  <si>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</si>
  <si>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</si>
  <si>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</si>
  <si>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</si>
  <si>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</si>
  <si>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</si>
  <si>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</si>
  <si>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</si>
  <si>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</si>
  <si>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</si>
  <si>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</si>
  <si>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</si>
  <si>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</si>
  <si>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</si>
  <si>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</si>
  <si>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</si>
  <si>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</si>
  <si>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</si>
  <si>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</si>
  <si>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</si>
  <si>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</si>
  <si>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</si>
  <si>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</si>
  <si>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</si>
  <si>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</si>
  <si>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</si>
  <si>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</si>
  <si>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</si>
  <si>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</si>
  <si>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</si>
  <si>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</si>
  <si>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</si>
  <si>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</si>
  <si>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</si>
  <si>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</si>
  <si>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</si>
  <si>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</si>
  <si>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</si>
  <si>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</si>
  <si>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</si>
  <si>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</si>
  <si>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</si>
  <si>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</si>
  <si>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</si>
  <si>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</si>
  <si>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</si>
  <si>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</si>
  <si>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</si>
  <si>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</si>
  <si>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</si>
  <si>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</si>
  <si>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</si>
  <si>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</si>
  <si>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</si>
  <si>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</si>
  <si>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</si>
  <si>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</si>
  <si>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</si>
  <si>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</si>
  <si>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</si>
  <si>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</si>
  <si>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</si>
  <si>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</si>
  <si>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</si>
  <si>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</si>
  <si>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</si>
  <si>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</si>
  <si>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</si>
  <si>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</si>
  <si>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</si>
  <si>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</si>
  <si>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</si>
  <si>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</si>
  <si>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</si>
  <si>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</si>
  <si>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</si>
  <si>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</si>
  <si>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</si>
  <si>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</si>
  <si>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</si>
  <si>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</si>
  <si>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</si>
  <si>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</si>
  <si>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</si>
  <si>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</si>
  <si>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</si>
  <si>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</si>
  <si>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</si>
  <si>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</si>
  <si>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</si>
  <si>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</si>
  <si>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</si>
  <si>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</si>
  <si>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</si>
  <si>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</si>
  <si>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</si>
  <si>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</si>
  <si>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</si>
  <si>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</si>
  <si>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</si>
  <si>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</si>
  <si>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</si>
  <si>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</si>
  <si>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</si>
  <si>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</si>
  <si>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</si>
  <si>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</si>
  <si>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</si>
  <si>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</si>
  <si>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</si>
  <si>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</si>
  <si>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</si>
  <si>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</si>
  <si>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</si>
  <si>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</si>
  <si>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</si>
  <si>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</si>
  <si>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</si>
  <si>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</si>
  <si>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</si>
  <si>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</si>
  <si>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</si>
  <si>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</si>
  <si>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</si>
  <si>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</si>
  <si>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</si>
  <si>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</si>
  <si>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</si>
  <si>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</si>
  <si>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</si>
  <si>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</si>
  <si>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</si>
  <si>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</si>
  <si>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</si>
  <si>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</si>
  <si>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</si>
  <si>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</si>
  <si>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</si>
  <si>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</si>
  <si>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</si>
  <si>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</si>
  <si>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</si>
  <si>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</si>
  <si>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</si>
  <si>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</si>
  <si>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</si>
  <si>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</si>
  <si>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</si>
  <si>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</si>
  <si>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</si>
  <si>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</si>
  <si>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</si>
  <si>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</si>
  <si>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</si>
  <si>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</si>
  <si>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</si>
  <si>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</si>
  <si>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</si>
  <si>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</si>
  <si>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</si>
  <si>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</si>
  <si>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</si>
  <si>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</si>
  <si>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</si>
  <si>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</si>
  <si>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</si>
  <si>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</si>
  <si>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</si>
  <si>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</si>
  <si>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</si>
  <si>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</si>
  <si>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</si>
  <si>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</si>
  <si>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</si>
  <si>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</si>
  <si>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</si>
  <si>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</si>
  <si>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</si>
  <si>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</si>
  <si>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</si>
  <si>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</si>
  <si>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</si>
  <si>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</si>
  <si>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</si>
  <si>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</si>
  <si>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</si>
  <si>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</si>
  <si>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</si>
  <si>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</si>
  <si>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</si>
  <si>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</si>
  <si>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</si>
  <si>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</si>
  <si>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</si>
  <si>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</si>
  <si>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</si>
  <si>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</si>
  <si>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</si>
  <si>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</si>
  <si>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</si>
  <si>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</si>
  <si>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</si>
  <si>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</si>
  <si>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</si>
  <si>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</si>
  <si>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</si>
  <si>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</si>
  <si>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</si>
  <si>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</si>
  <si>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</si>
  <si>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</si>
  <si>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</si>
  <si>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</si>
  <si>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</si>
  <si>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</si>
  <si>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</si>
  <si>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</si>
  <si>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</si>
  <si>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</si>
  <si>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</si>
  <si>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</si>
  <si>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</si>
  <si>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</si>
  <si>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</si>
  <si>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</si>
  <si>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</si>
  <si>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</si>
  <si>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</si>
  <si>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</si>
  <si>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</si>
  <si>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</si>
  <si>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</si>
  <si>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</si>
  <si>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</si>
  <si>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</si>
  <si>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</si>
  <si>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</si>
  <si>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</si>
  <si>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</si>
  <si>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</si>
  <si>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</si>
  <si>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</si>
  <si>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</si>
  <si>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</si>
  <si>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</si>
  <si>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</si>
  <si>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</si>
  <si>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</si>
  <si>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</si>
  <si>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</si>
  <si>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</si>
  <si>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</si>
  <si>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</si>
  <si>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</si>
  <si>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</si>
  <si>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</si>
  <si>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</si>
  <si>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</si>
  <si>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</si>
  <si>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</si>
  <si>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</si>
  <si>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</si>
  <si>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</si>
  <si>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</si>
  <si>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</si>
  <si>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</si>
  <si>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</si>
  <si>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</si>
  <si>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</si>
  <si>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</si>
  <si>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</si>
  <si>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</si>
  <si>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</si>
  <si>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</si>
  <si>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</si>
  <si>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</si>
  <si>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</si>
  <si>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</si>
  <si>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</si>
  <si>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</si>
  <si>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</si>
  <si>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</si>
  <si>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</si>
  <si>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</si>
  <si>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</si>
  <si>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</si>
  <si>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</si>
  <si>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</si>
  <si>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</si>
  <si>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</si>
  <si>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</si>
  <si>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</si>
  <si>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</si>
  <si>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</si>
  <si>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</si>
  <si>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</si>
  <si>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</si>
  <si>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</si>
  <si>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</si>
  <si>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</si>
  <si>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</si>
  <si>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</si>
  <si>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</si>
  <si>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</si>
  <si>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</si>
  <si>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</si>
  <si>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</si>
  <si>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</si>
  <si>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</si>
  <si>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</si>
  <si>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</si>
  <si>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</si>
  <si>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</si>
  <si>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</si>
  <si>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</si>
  <si>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</si>
  <si>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</si>
  <si>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</si>
  <si>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</si>
  <si>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</si>
  <si>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</si>
  <si>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</si>
  <si>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</si>
  <si>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</si>
  <si>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</si>
  <si>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</si>
  <si>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</si>
  <si>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</si>
  <si>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</si>
  <si>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</si>
  <si>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</si>
  <si>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</si>
  <si>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</si>
  <si>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</si>
  <si>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</si>
  <si>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</si>
  <si>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</si>
  <si>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</si>
  <si>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</si>
  <si>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</si>
  <si>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</si>
  <si>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</si>
  <si>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</si>
  <si>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</si>
  <si>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</si>
  <si>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</si>
  <si>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</si>
  <si>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</si>
  <si>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</si>
  <si>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</si>
  <si>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</si>
  <si>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</si>
  <si>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</si>
  <si>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</si>
  <si>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</si>
  <si>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</si>
  <si>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</si>
  <si>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</si>
  <si>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</si>
  <si>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</si>
  <si>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</si>
  <si>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</si>
  <si>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</si>
  <si>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</si>
  <si>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</si>
  <si>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</si>
  <si>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</si>
  <si>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</si>
  <si>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</si>
  <si>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</si>
  <si>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</si>
  <si>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</si>
  <si>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</si>
  <si>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</si>
  <si>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</si>
  <si>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</si>
  <si>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</si>
  <si>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</si>
  <si>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</si>
  <si>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</si>
  <si>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</si>
  <si>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</si>
  <si>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</si>
  <si>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</si>
  <si>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</si>
  <si>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</si>
  <si>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</si>
  <si>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</si>
  <si>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</si>
  <si>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</si>
  <si>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</si>
  <si>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</si>
  <si>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</si>
  <si>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</si>
  <si>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</si>
  <si>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</si>
  <si>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</si>
  <si>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</si>
  <si>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</si>
  <si>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</si>
  <si>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</si>
  <si>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</si>
  <si>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</si>
  <si>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</si>
  <si>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</si>
  <si>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</si>
  <si>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</si>
  <si>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</si>
  <si>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</si>
  <si>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</si>
  <si>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</si>
  <si>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</si>
  <si>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</si>
  <si>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</si>
  <si>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</si>
  <si>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</si>
  <si>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</si>
  <si>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</si>
  <si>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</si>
  <si>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</si>
  <si>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</si>
  <si>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</si>
  <si>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</si>
  <si>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</si>
  <si>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</si>
  <si>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</si>
  <si>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</si>
  <si>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</si>
  <si>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</si>
  <si>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</si>
  <si>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</si>
  <si>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</si>
  <si>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</si>
  <si>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</si>
  <si>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</si>
  <si>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</si>
  <si>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</si>
  <si>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</si>
  <si>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</si>
  <si>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</si>
  <si>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</si>
  <si>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</si>
  <si>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</si>
  <si>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</si>
  <si>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</si>
  <si>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</si>
  <si>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</si>
  <si>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</si>
  <si>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</si>
  <si>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</si>
  <si>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</si>
  <si>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</si>
  <si>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</si>
  <si>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</si>
  <si>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</si>
  <si>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</si>
  <si>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</si>
  <si>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</si>
  <si>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</si>
  <si>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</si>
  <si>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</si>
  <si>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</si>
  <si>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</si>
  <si>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</si>
  <si>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</si>
  <si>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</si>
  <si>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</si>
  <si>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</si>
  <si>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</si>
  <si>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</si>
  <si>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</si>
  <si>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</si>
  <si>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</si>
  <si>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</si>
  <si>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</si>
  <si>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</si>
  <si>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</si>
  <si>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</si>
  <si>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</si>
  <si>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</si>
  <si>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</si>
  <si>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</si>
  <si>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</si>
  <si>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</si>
  <si>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</si>
  <si>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</si>
  <si>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</si>
  <si>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</si>
  <si>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</si>
  <si>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</si>
  <si>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</si>
  <si>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</si>
  <si>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</si>
  <si>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</si>
  <si>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</si>
  <si>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</si>
  <si>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</si>
  <si>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</si>
  <si>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</si>
  <si>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</si>
  <si>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</si>
  <si>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</si>
  <si>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</si>
  <si>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</si>
  <si>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</si>
  <si>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</si>
  <si>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</si>
  <si>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</si>
  <si>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</si>
  <si>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</si>
  <si>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</si>
  <si>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</si>
  <si>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</si>
  <si>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</si>
  <si>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</si>
  <si>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</si>
  <si>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</si>
  <si>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</si>
  <si>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</si>
  <si>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</si>
  <si>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</si>
  <si>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</si>
  <si>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</si>
  <si>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</si>
  <si>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</si>
  <si>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</si>
  <si>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</si>
  <si>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</si>
  <si>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</si>
  <si>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</si>
  <si>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</si>
  <si>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</si>
  <si>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</si>
  <si>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</si>
  <si>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</si>
  <si>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</si>
  <si>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</si>
  <si>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</si>
  <si>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</si>
  <si>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</si>
  <si>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</si>
  <si>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</si>
  <si>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</si>
  <si>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</si>
  <si>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</si>
  <si>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</si>
  <si>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</si>
  <si>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</si>
  <si>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</si>
  <si>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</si>
  <si>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</si>
  <si>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</si>
  <si>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</si>
  <si>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</si>
  <si>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</si>
  <si>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</si>
  <si>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</si>
  <si>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</si>
  <si>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</si>
  <si>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</si>
  <si>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</si>
  <si>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</si>
  <si>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</si>
  <si>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</si>
  <si>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</si>
  <si>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</si>
  <si>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</si>
  <si>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</si>
  <si>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</si>
  <si>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</si>
  <si>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</si>
  <si>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</si>
  <si>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</si>
  <si>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</si>
  <si>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</si>
  <si>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</si>
  <si>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</si>
  <si>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</si>
  <si>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</si>
  <si>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</si>
  <si>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</si>
  <si>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</si>
  <si>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</si>
  <si>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</si>
  <si>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</si>
  <si>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</si>
  <si>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</si>
  <si>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</si>
  <si>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</si>
  <si>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</si>
  <si>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</si>
  <si>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</si>
  <si>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</si>
  <si>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</si>
  <si>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</si>
  <si>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</si>
  <si>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</si>
  <si>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</si>
  <si>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</si>
  <si>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</si>
  <si>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</si>
  <si>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</si>
  <si>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</si>
  <si>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</si>
  <si>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</si>
  <si>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</si>
  <si>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</si>
  <si>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</si>
  <si>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</si>
  <si>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</si>
  <si>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</si>
  <si>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</si>
  <si>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</si>
  <si>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</si>
  <si>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</si>
  <si>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</si>
  <si>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</si>
  <si>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</si>
  <si>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</si>
  <si>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</si>
  <si>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</si>
  <si>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</si>
  <si>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</si>
  <si>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</si>
  <si>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</si>
  <si>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</si>
  <si>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</si>
  <si>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</si>
  <si>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</si>
  <si>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</si>
  <si>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</si>
  <si>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</si>
  <si>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</si>
  <si>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</si>
  <si>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</si>
  <si>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</si>
  <si>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</si>
  <si>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</si>
  <si>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</si>
  <si>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</si>
  <si>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</si>
  <si>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</si>
  <si>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</si>
  <si>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</si>
  <si>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</si>
  <si>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</si>
  <si>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</si>
  <si>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</si>
  <si>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</si>
  <si>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</si>
  <si>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</si>
  <si>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</si>
  <si>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</si>
  <si>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</si>
  <si>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</si>
  <si>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</si>
  <si>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</si>
  <si>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</si>
  <si>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</si>
  <si>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</si>
  <si>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</si>
  <si>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</si>
  <si>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</si>
  <si>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</si>
  <si>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</si>
  <si>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</si>
  <si>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</si>
  <si>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</si>
  <si>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</si>
  <si>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</si>
  <si>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</si>
  <si>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</si>
  <si>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</si>
  <si>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</si>
  <si>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</si>
  <si>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</si>
  <si>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</si>
  <si>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</si>
  <si>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</si>
  <si>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</si>
  <si>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</si>
  <si>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</si>
  <si>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</si>
  <si>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</si>
  <si>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</si>
  <si>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</si>
  <si>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</si>
  <si>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</si>
  <si>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</si>
  <si>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</si>
  <si>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</si>
  <si>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</si>
  <si>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</si>
  <si>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</si>
  <si>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</si>
  <si>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</si>
  <si>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</si>
  <si>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</si>
  <si>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</si>
  <si>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</si>
  <si>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</si>
  <si>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</si>
  <si>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</si>
  <si>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</si>
  <si>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</si>
  <si>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</si>
  <si>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</si>
  <si>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</si>
  <si>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</si>
  <si>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</si>
  <si>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</si>
  <si>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</si>
  <si>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</si>
  <si>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</si>
  <si>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</si>
  <si>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</si>
  <si>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</si>
  <si>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</si>
  <si>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</si>
  <si>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</si>
  <si>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</si>
  <si>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</si>
  <si>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</si>
  <si>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</si>
  <si>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</si>
  <si>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</si>
  <si>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</si>
  <si>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</si>
  <si>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</si>
  <si>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</si>
  <si>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</si>
  <si>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</si>
  <si>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</si>
  <si>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</si>
  <si>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</si>
  <si>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</si>
  <si>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</si>
  <si>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</si>
  <si>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</si>
  <si>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</si>
  <si>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</si>
  <si>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</si>
  <si>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</si>
  <si>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</si>
  <si>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</si>
  <si>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</si>
  <si>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</si>
  <si>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</si>
  <si>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</si>
  <si>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</si>
  <si>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</si>
  <si>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</si>
  <si>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</si>
  <si>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</si>
  <si>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</si>
  <si>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</si>
  <si>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</si>
  <si>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</si>
  <si>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</si>
  <si>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</si>
  <si>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</si>
  <si>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</si>
  <si>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</si>
  <si>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</si>
  <si>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</si>
  <si>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</si>
  <si>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</si>
  <si>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</si>
  <si>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</si>
  <si>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</si>
  <si>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</si>
  <si>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</si>
  <si>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</si>
  <si>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</si>
  <si>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</si>
  <si>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</si>
  <si>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</si>
  <si>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</si>
  <si>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</si>
  <si>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</si>
  <si>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</si>
  <si>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</si>
  <si>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</si>
  <si>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</si>
  <si>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</si>
  <si>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</si>
  <si>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</si>
  <si>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</si>
  <si>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</si>
  <si>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</si>
  <si>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</si>
  <si>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</si>
  <si>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</si>
  <si>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</si>
  <si>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</si>
  <si>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</si>
  <si>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</si>
  <si>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</si>
  <si>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</si>
  <si>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</si>
  <si>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</si>
  <si>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</si>
  <si>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</si>
  <si>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</si>
  <si>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</si>
  <si>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</si>
  <si>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</si>
  <si>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</si>
  <si>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</si>
  <si>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</si>
  <si>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</si>
  <si>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</si>
  <si>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</si>
  <si>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</si>
  <si>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</si>
  <si>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</si>
  <si>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</si>
  <si>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</si>
  <si>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</si>
  <si>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</si>
  <si>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</si>
  <si>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</si>
  <si>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</si>
  <si>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</si>
  <si>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</si>
  <si>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</si>
  <si>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</si>
  <si>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</si>
  <si>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</si>
  <si>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</si>
  <si>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</si>
  <si>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</si>
  <si>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</si>
  <si>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</si>
  <si>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</si>
  <si>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</si>
  <si>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</si>
  <si>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</si>
  <si>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</si>
  <si>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</si>
  <si>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</si>
  <si>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</si>
  <si>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</si>
  <si>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</si>
  <si>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</si>
  <si>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</si>
  <si>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</si>
  <si>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</si>
  <si>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</si>
  <si>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</si>
  <si>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</si>
  <si>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</si>
  <si>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</si>
  <si>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</si>
  <si>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</si>
  <si>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</si>
  <si>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</si>
  <si>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</si>
  <si>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</si>
  <si>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</si>
  <si>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</si>
  <si>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</si>
  <si>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</si>
  <si>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</si>
  <si>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</si>
  <si>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</si>
  <si>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</si>
  <si>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</si>
  <si>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</si>
  <si>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</si>
  <si>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</si>
  <si>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</si>
  <si>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</si>
  <si>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</si>
  <si>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</si>
  <si>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</si>
  <si>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</si>
  <si>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</si>
  <si>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</si>
  <si>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</si>
  <si>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</si>
  <si>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</si>
  <si>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</si>
  <si>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</si>
  <si>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</si>
  <si>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</si>
  <si>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</si>
  <si>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</si>
  <si>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</si>
  <si>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</si>
  <si>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</si>
  <si>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</si>
  <si>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</si>
  <si>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</si>
  <si>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</si>
  <si>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</si>
  <si>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</si>
  <si>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</si>
  <si>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</si>
  <si>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</si>
  <si>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</si>
  <si>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</si>
  <si>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</si>
  <si>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</si>
  <si>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</si>
  <si>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</si>
  <si>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</si>
  <si>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</si>
  <si>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</si>
  <si>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</si>
  <si>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</si>
  <si>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</si>
  <si>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</si>
  <si>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</si>
  <si>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</si>
  <si>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</si>
  <si>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</si>
  <si>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</si>
  <si>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</si>
  <si>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</si>
  <si>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</si>
  <si>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</si>
  <si>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</si>
  <si>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</si>
  <si>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</si>
  <si>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</si>
  <si>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</si>
  <si>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</si>
  <si>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</si>
  <si>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</si>
  <si>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</si>
  <si>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</si>
  <si>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</si>
  <si>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</si>
  <si>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</si>
  <si>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</si>
  <si>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</si>
  <si>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</si>
  <si>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</si>
  <si>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</si>
  <si>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</si>
  <si>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</si>
  <si>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</si>
  <si>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</si>
  <si>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</si>
  <si>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</si>
  <si>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</si>
  <si>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</si>
  <si>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</si>
  <si>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</si>
  <si>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</si>
  <si>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</si>
  <si>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</si>
  <si>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</si>
  <si>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</si>
  <si>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</si>
  <si>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</si>
  <si>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</si>
  <si>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</si>
  <si>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</si>
  <si>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</si>
  <si>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</si>
  <si>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</si>
  <si>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</si>
  <si>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</si>
  <si>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</si>
  <si>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</si>
  <si>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</si>
  <si>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</si>
  <si>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</si>
  <si>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</si>
  <si>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</si>
  <si>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</si>
  <si>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</si>
  <si>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</si>
  <si>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</si>
  <si>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</si>
  <si>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</si>
  <si>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</si>
  <si>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</si>
  <si>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</si>
  <si>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</si>
  <si>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</si>
  <si>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</si>
  <si>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</si>
  <si>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</si>
  <si>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</si>
  <si>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</si>
  <si>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</si>
  <si>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</si>
  <si>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</si>
  <si>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</si>
  <si>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</si>
  <si>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</si>
  <si>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</si>
  <si>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</si>
  <si>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</si>
  <si>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</si>
  <si>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</si>
  <si>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</si>
  <si>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</si>
  <si>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</si>
  <si>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</si>
  <si>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</si>
  <si>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</si>
  <si>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</si>
  <si>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</si>
  <si>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</si>
  <si>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</si>
  <si>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</si>
  <si>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</si>
  <si>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</si>
  <si>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</si>
  <si>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</si>
  <si>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</si>
  <si>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</si>
  <si>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</si>
  <si>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</si>
  <si>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</si>
  <si>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</si>
  <si>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</si>
  <si>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</si>
  <si>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</si>
  <si>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</si>
  <si>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</si>
  <si>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</si>
  <si>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</si>
  <si>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</si>
  <si>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</si>
  <si>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</si>
  <si>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</si>
  <si>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</si>
  <si>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</si>
  <si>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</si>
  <si>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</si>
  <si>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</si>
  <si>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</si>
  <si>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</si>
  <si>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</si>
  <si>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</si>
  <si>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</si>
  <si>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</si>
  <si>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</si>
  <si>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</si>
  <si>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</si>
  <si>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</si>
  <si>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</si>
  <si>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</si>
  <si>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</si>
  <si>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</si>
  <si>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</si>
  <si>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</si>
  <si>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</si>
  <si>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</si>
  <si>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</si>
  <si>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</si>
  <si>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</si>
  <si>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</si>
  <si>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</si>
  <si>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</si>
  <si>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</si>
  <si>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</si>
  <si>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</si>
  <si>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</si>
  <si>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</si>
  <si>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</si>
  <si>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</si>
  <si>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</si>
  <si>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</si>
  <si>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</si>
  <si>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</si>
  <si>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</si>
  <si>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</si>
  <si>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</si>
  <si>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</si>
  <si>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</si>
  <si>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</si>
  <si>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</si>
  <si>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</si>
  <si>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</si>
  <si>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</si>
  <si>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</si>
  <si>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</si>
  <si>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</si>
  <si>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</si>
  <si>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</si>
  <si>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</si>
  <si>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</si>
  <si>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</si>
  <si>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</si>
  <si>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</si>
  <si>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</si>
  <si>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</si>
  <si>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</si>
  <si>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</si>
  <si>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</si>
  <si>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</si>
  <si>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</si>
  <si>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</si>
  <si>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</si>
  <si>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</si>
  <si>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</si>
  <si>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</si>
  <si>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</si>
  <si>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</si>
  <si>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</si>
  <si>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</si>
  <si>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</si>
  <si>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</si>
  <si>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</si>
  <si>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</si>
  <si>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</si>
  <si>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</si>
  <si>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</si>
  <si>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</si>
  <si>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</si>
  <si>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</si>
  <si>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</si>
  <si>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</si>
  <si>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</si>
  <si>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</si>
  <si>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</si>
  <si>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</si>
  <si>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</si>
  <si>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</si>
  <si>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</si>
  <si>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</si>
  <si>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</si>
  <si>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</si>
  <si>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</si>
  <si>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</si>
  <si>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</si>
  <si>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</si>
  <si>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</si>
  <si>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</si>
  <si>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</si>
  <si>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</si>
  <si>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</si>
  <si>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</si>
  <si>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</si>
  <si>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</si>
  <si>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</si>
  <si>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</si>
  <si>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</si>
  <si>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</si>
  <si>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</si>
  <si>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</si>
  <si>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</si>
  <si>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</si>
  <si>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</si>
  <si>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</si>
  <si>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</si>
  <si>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</si>
  <si>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</si>
  <si>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</si>
  <si>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</si>
  <si>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</si>
  <si>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</si>
  <si>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</si>
  <si>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</si>
  <si>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</si>
  <si>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</si>
  <si>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</si>
  <si>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</si>
  <si>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</si>
  <si>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</si>
  <si>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</si>
  <si>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</si>
  <si>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</si>
  <si>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</si>
  <si>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</si>
  <si>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</si>
  <si>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</si>
  <si>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</si>
  <si>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</si>
  <si>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</si>
  <si>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</si>
  <si>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</si>
  <si>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</si>
  <si>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</si>
  <si>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</si>
  <si>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</si>
  <si>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</si>
  <si>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</si>
  <si>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</si>
  <si>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</si>
  <si>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</si>
  <si>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</si>
  <si>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</si>
  <si>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</si>
  <si>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</si>
  <si>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</si>
  <si>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</si>
  <si>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</si>
  <si>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</si>
  <si>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</si>
  <si>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</si>
  <si>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</si>
  <si>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</si>
  <si>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</si>
  <si>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</si>
  <si>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</si>
  <si>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</si>
  <si>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</si>
  <si>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</si>
  <si>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</si>
  <si>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</si>
  <si>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</si>
  <si>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</si>
  <si>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</si>
  <si>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</si>
  <si>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</si>
  <si>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</si>
  <si>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</si>
  <si>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</si>
  <si>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</si>
  <si>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</si>
  <si>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</si>
  <si>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</si>
  <si>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</si>
  <si>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</si>
  <si>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</si>
  <si>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</si>
  <si>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</si>
  <si>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</si>
  <si>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</si>
  <si>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</si>
  <si>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</si>
  <si>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</si>
  <si>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</si>
  <si>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</si>
  <si>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</si>
  <si>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</si>
  <si>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</si>
  <si>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</si>
  <si>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</si>
  <si>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</si>
  <si>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</si>
  <si>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</si>
  <si>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</si>
  <si>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</si>
  <si>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</si>
  <si>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</si>
  <si>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</si>
  <si>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</si>
  <si>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</si>
  <si>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</si>
  <si>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</si>
  <si>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</si>
  <si>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</si>
  <si>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</si>
  <si>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</si>
  <si>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</si>
  <si>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</si>
  <si>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</si>
  <si>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</si>
  <si>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</si>
  <si>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</si>
  <si>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</si>
  <si>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</si>
  <si>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</si>
  <si>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</si>
  <si>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</si>
  <si>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</si>
  <si>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</si>
  <si>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</si>
  <si>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</si>
  <si>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</si>
  <si>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</si>
  <si>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</si>
  <si>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</si>
  <si>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</si>
  <si>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</si>
  <si>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</si>
  <si>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</si>
  <si>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</si>
  <si>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</si>
  <si>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</si>
  <si>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</si>
  <si>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</si>
  <si>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</si>
  <si>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</si>
  <si>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</si>
  <si>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</si>
  <si>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</si>
  <si>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</si>
  <si>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</si>
  <si>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</si>
  <si>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</si>
  <si>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</si>
  <si>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</si>
  <si>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</si>
  <si>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</si>
  <si>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</si>
  <si>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</si>
  <si>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</si>
  <si>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</si>
  <si>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</si>
  <si>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</si>
  <si>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</si>
  <si>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</si>
  <si>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</si>
  <si>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</si>
  <si>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</si>
  <si>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</si>
  <si>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</si>
  <si>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</si>
  <si>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</si>
  <si>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</si>
  <si>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</si>
  <si>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</si>
  <si>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</si>
  <si>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</si>
  <si>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</si>
  <si>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</si>
  <si>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</si>
  <si>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</si>
  <si>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</si>
  <si>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</si>
  <si>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</si>
  <si>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</si>
  <si>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</si>
  <si>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</si>
  <si>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</si>
  <si>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</si>
  <si>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</si>
  <si>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</si>
  <si>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</si>
  <si>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</si>
  <si>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</si>
  <si>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</si>
  <si>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</si>
  <si>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</si>
  <si>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</si>
  <si>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</si>
  <si>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</si>
  <si>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</si>
  <si>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</si>
  <si>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</si>
  <si>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</si>
  <si>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</si>
  <si>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</si>
  <si>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</si>
  <si>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</si>
  <si>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</si>
  <si>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</si>
  <si>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</si>
  <si>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</si>
  <si>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</si>
  <si>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</si>
  <si>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</si>
  <si>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</si>
  <si>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</si>
  <si>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</si>
  <si>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</si>
  <si>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</si>
  <si>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</si>
  <si>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</si>
  <si>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</si>
  <si>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</si>
  <si>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</si>
  <si>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</si>
  <si>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</si>
  <si>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</si>
  <si>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</si>
  <si>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</si>
  <si>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</si>
  <si>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</si>
  <si>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</si>
  <si>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</si>
  <si>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</si>
  <si>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</si>
  <si>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</si>
  <si>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</si>
  <si>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</si>
  <si>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</si>
  <si>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</si>
  <si>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</si>
  <si>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</si>
  <si>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</si>
  <si>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</si>
  <si>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</si>
  <si>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</si>
  <si>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</si>
  <si>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</si>
  <si>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</si>
  <si>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</si>
  <si>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</si>
  <si>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</si>
  <si>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</si>
  <si>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</si>
  <si>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</si>
  <si>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</si>
  <si>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</si>
  <si>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</si>
  <si>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</si>
  <si>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</si>
  <si>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</si>
  <si>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</si>
  <si>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</si>
  <si>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</si>
  <si>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</si>
  <si>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</si>
  <si>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</si>
  <si>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</si>
  <si>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</si>
  <si>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</si>
  <si>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</si>
  <si>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</si>
  <si>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</si>
  <si>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</si>
  <si>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</si>
  <si>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</si>
  <si>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</si>
  <si>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</si>
  <si>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</si>
  <si>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</si>
  <si>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</si>
  <si>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</si>
  <si>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</si>
  <si>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</si>
  <si>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</si>
  <si>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</si>
  <si>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</si>
  <si>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</si>
  <si>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</si>
  <si>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</si>
  <si>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</si>
  <si>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</si>
  <si>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</si>
  <si>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</si>
  <si>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</si>
  <si>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</si>
  <si>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</si>
  <si>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</si>
  <si>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</si>
  <si>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</si>
  <si>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</si>
  <si>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</si>
  <si>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</si>
  <si>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</si>
  <si>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</si>
  <si>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</si>
  <si>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</si>
  <si>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</si>
  <si>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</si>
  <si>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</si>
  <si>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</si>
  <si>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</si>
  <si>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</si>
  <si>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</si>
  <si>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</si>
  <si>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</si>
  <si>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</si>
  <si>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</si>
  <si>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</si>
  <si>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</si>
  <si>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</si>
  <si>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</si>
  <si>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</si>
  <si>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</si>
  <si>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</si>
  <si>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</si>
  <si>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</si>
  <si>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</si>
  <si>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</si>
  <si>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</si>
  <si>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</si>
  <si>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</si>
  <si>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</si>
  <si>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</si>
  <si>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</si>
  <si>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</si>
  <si>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</si>
  <si>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</si>
  <si>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</si>
  <si>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</si>
  <si>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</si>
  <si>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</si>
  <si>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</si>
  <si>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</si>
  <si>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</si>
  <si>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</si>
  <si>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</si>
  <si>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</si>
  <si>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</si>
  <si>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</si>
  <si>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</si>
  <si>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</si>
  <si>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</si>
  <si>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</si>
  <si>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</si>
  <si>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</si>
  <si>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</si>
  <si>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</si>
  <si>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</si>
  <si>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</si>
  <si>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</si>
  <si>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</si>
  <si>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</si>
  <si>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</si>
  <si>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</si>
  <si>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</si>
  <si>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</si>
  <si>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</si>
  <si>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</si>
  <si>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</si>
  <si>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</si>
  <si>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</si>
  <si>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</si>
  <si>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</si>
  <si>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</si>
  <si>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</si>
  <si>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</si>
  <si>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</si>
  <si>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</si>
  <si>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</si>
  <si>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</si>
  <si>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</si>
  <si>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</si>
  <si>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</si>
  <si>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</si>
  <si>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</si>
  <si>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</si>
  <si>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</si>
  <si>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</si>
  <si>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</si>
  <si>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</si>
  <si>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</si>
  <si>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</si>
  <si>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</si>
  <si>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</si>
  <si>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</si>
  <si>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</si>
  <si>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</si>
  <si>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</si>
  <si>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</si>
  <si>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</si>
  <si>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</si>
  <si>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</si>
  <si>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</si>
  <si>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</si>
  <si>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</si>
  <si>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</si>
  <si>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</si>
  <si>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</si>
  <si>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</si>
  <si>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</si>
  <si>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</si>
  <si>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</si>
  <si>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</si>
  <si>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</si>
  <si>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</si>
  <si>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</si>
  <si>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</si>
  <si>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</si>
  <si>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</si>
  <si>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</si>
  <si>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</si>
  <si>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</si>
  <si>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</si>
  <si>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</si>
  <si>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</si>
  <si>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</si>
  <si>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</si>
  <si>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</si>
  <si>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</si>
  <si>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</si>
  <si>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</si>
  <si>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</si>
  <si>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</si>
  <si>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</si>
  <si>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</si>
  <si>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</si>
  <si>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</si>
  <si>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</si>
  <si>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</si>
  <si>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</si>
  <si>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</si>
  <si>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</si>
  <si>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</si>
  <si>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</si>
  <si>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</si>
  <si>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</si>
  <si>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</si>
  <si>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</si>
  <si>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</si>
  <si>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</si>
  <si>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</si>
  <si>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</si>
  <si>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</si>
  <si>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</si>
  <si>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</si>
  <si>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</si>
  <si>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</si>
  <si>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</si>
  <si>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</si>
  <si>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</si>
  <si>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</si>
  <si>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</si>
  <si>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</si>
  <si>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</si>
  <si>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</si>
  <si>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</si>
  <si>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</si>
  <si>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</si>
  <si>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</si>
  <si>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</si>
  <si>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</si>
  <si>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</si>
  <si>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</si>
  <si>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</si>
  <si>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</si>
  <si>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</si>
  <si>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</si>
  <si>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</si>
  <si>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</si>
  <si>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</si>
  <si>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</si>
  <si>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</si>
  <si>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</si>
  <si>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</si>
  <si>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</si>
  <si>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</si>
  <si>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</si>
  <si>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</si>
  <si>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</si>
  <si>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</si>
  <si>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</si>
  <si>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</si>
  <si>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</si>
  <si>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</si>
  <si>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</si>
  <si>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</si>
  <si>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</si>
  <si>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</si>
  <si>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</si>
  <si>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</si>
  <si>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</si>
  <si>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</si>
  <si>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</si>
  <si>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</si>
  <si>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</si>
  <si>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</si>
  <si>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</si>
  <si>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</si>
  <si>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</si>
  <si>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</si>
  <si>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</si>
  <si>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</si>
  <si>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</si>
  <si>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</si>
  <si>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</si>
  <si>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</si>
  <si>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</si>
  <si>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</si>
  <si>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</si>
  <si>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</si>
  <si>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</si>
  <si>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</si>
  <si>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</si>
  <si>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</si>
  <si>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</si>
  <si>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</si>
  <si>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</si>
  <si>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</si>
  <si>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</si>
  <si>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</si>
  <si>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</si>
  <si>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</si>
  <si>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</si>
  <si>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</si>
  <si>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</si>
  <si>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</si>
  <si>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</si>
  <si>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</si>
  <si>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</si>
  <si>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</si>
  <si>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</si>
  <si>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</si>
  <si>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</si>
  <si>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</si>
  <si>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</si>
  <si>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</si>
  <si>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</si>
  <si>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</si>
  <si>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</si>
  <si>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</si>
  <si>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</si>
  <si>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</si>
  <si>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</si>
  <si>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</si>
  <si>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</si>
  <si>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</si>
  <si>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</si>
  <si>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</si>
  <si>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</si>
  <si>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</si>
  <si>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</si>
  <si>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</si>
  <si>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</si>
  <si>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</si>
  <si>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</si>
  <si>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</si>
  <si>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</si>
  <si>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</si>
  <si>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</si>
  <si>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</si>
  <si>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</si>
  <si>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</si>
  <si>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</si>
  <si>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</si>
  <si>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</si>
  <si>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</si>
  <si>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</si>
  <si>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</si>
  <si>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</si>
  <si>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</si>
  <si>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</si>
  <si>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</si>
  <si>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</si>
  <si>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</si>
  <si>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</si>
  <si>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</si>
  <si>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</si>
  <si>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</si>
  <si>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</si>
  <si>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</si>
  <si>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</si>
  <si>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</si>
  <si>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</si>
  <si>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</si>
  <si>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</si>
  <si>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</si>
  <si>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</si>
  <si>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</si>
  <si>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</si>
  <si>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</si>
  <si>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</si>
  <si>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</si>
  <si>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</si>
  <si>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</si>
  <si>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</si>
  <si>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</si>
  <si>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</si>
  <si>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</si>
  <si>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</si>
  <si>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</si>
  <si>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</si>
  <si>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</si>
  <si>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</si>
  <si>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</si>
  <si>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</si>
  <si>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</si>
  <si>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</si>
  <si>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</si>
  <si>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</si>
  <si>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</si>
  <si>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</si>
  <si>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</si>
  <si>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</si>
  <si>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</si>
  <si>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</si>
  <si>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</si>
  <si>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</si>
  <si>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</si>
  <si>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</si>
  <si>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</si>
  <si>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</si>
  <si>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</si>
  <si>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</si>
  <si>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</si>
  <si>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</si>
  <si>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</si>
  <si>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</si>
  <si>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</si>
  <si>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</si>
  <si>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</si>
  <si>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</si>
  <si>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</si>
  <si>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</si>
  <si>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</si>
  <si>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</si>
  <si>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</si>
  <si>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</si>
  <si>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</si>
  <si>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</si>
  <si>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</si>
  <si>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</si>
  <si>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</si>
  <si>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</si>
  <si>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</si>
  <si>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</si>
  <si>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</si>
  <si>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</si>
  <si>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</si>
  <si>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</si>
  <si>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</si>
  <si>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</si>
  <si>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</si>
  <si>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</si>
  <si>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</si>
  <si>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</si>
  <si>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</si>
  <si>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</si>
  <si>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</si>
  <si>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</si>
  <si>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</si>
  <si>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</si>
  <si>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</si>
  <si>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</si>
  <si>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</si>
  <si>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</si>
  <si>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</si>
  <si>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</si>
  <si>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</si>
  <si>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</si>
  <si>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</si>
  <si>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</si>
  <si>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</si>
  <si>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</si>
  <si>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</si>
  <si>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</si>
  <si>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</si>
  <si>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</si>
  <si>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</si>
  <si>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</si>
  <si>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</si>
  <si>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</si>
  <si>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</si>
  <si>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</si>
  <si>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</si>
  <si>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</si>
  <si>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</si>
  <si>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</si>
  <si>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</si>
  <si>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</si>
  <si>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</si>
  <si>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</si>
  <si>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</si>
  <si>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</si>
  <si>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</si>
  <si>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</si>
  <si>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</si>
  <si>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</si>
  <si>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</si>
  <si>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</si>
  <si>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</si>
  <si>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</si>
  <si>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</si>
  <si>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</si>
  <si>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</si>
  <si>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</si>
  <si>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</si>
  <si>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</si>
  <si>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</si>
  <si>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</si>
  <si>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</si>
  <si>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</si>
  <si>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</si>
  <si>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</si>
  <si>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</si>
  <si>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</si>
  <si>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</si>
  <si>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</si>
  <si>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</si>
  <si>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</si>
  <si>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</si>
  <si>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</si>
  <si>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</si>
  <si>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</si>
  <si>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</si>
  <si>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</si>
  <si>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</si>
  <si>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</si>
  <si>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</si>
  <si>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</si>
  <si>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</si>
  <si>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</si>
  <si>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</si>
  <si>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</si>
  <si>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</si>
  <si>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</si>
  <si>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</si>
  <si>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</si>
  <si>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</si>
  <si>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</si>
  <si>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</si>
  <si>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</si>
  <si>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</si>
  <si>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</si>
  <si>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</si>
  <si>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</si>
  <si>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</si>
  <si>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</si>
  <si>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</si>
  <si>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</si>
  <si>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</si>
  <si>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</si>
  <si>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</si>
  <si>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</si>
  <si>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</si>
  <si>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</si>
  <si>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</si>
  <si>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</si>
  <si>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</si>
  <si>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</si>
  <si>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</si>
  <si>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</si>
  <si>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</si>
  <si>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</si>
  <si>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</si>
  <si>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</si>
  <si>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</si>
  <si>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</si>
  <si>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</si>
  <si>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</si>
  <si>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</si>
  <si>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</si>
  <si>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</si>
  <si>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</si>
  <si>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</si>
  <si>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</si>
  <si>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</si>
  <si>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</si>
  <si>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</si>
  <si>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</si>
  <si>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</si>
  <si>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</si>
  <si>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</si>
  <si>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</si>
  <si>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</si>
  <si>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</si>
  <si>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</si>
  <si>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</si>
  <si>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</si>
  <si>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</si>
  <si>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</si>
  <si>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</si>
  <si>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</si>
  <si>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</si>
  <si>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</si>
  <si>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</si>
  <si>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</si>
  <si>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</si>
  <si>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</si>
  <si>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</si>
  <si>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</si>
  <si>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</si>
  <si>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</si>
  <si>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</si>
  <si>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</si>
  <si>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</si>
  <si>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</si>
  <si>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</si>
  <si>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</si>
  <si>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</si>
  <si>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</si>
  <si>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</si>
  <si>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</si>
  <si>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</si>
  <si>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</si>
  <si>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</si>
  <si>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</si>
  <si>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</si>
  <si>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</si>
  <si>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</si>
  <si>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</si>
  <si>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</si>
  <si>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</si>
  <si>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</si>
  <si>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</si>
  <si>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</si>
  <si>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</si>
  <si>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</si>
  <si>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</si>
  <si>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</si>
  <si>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</si>
  <si>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</si>
  <si>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</si>
  <si>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</si>
  <si>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</si>
  <si>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</si>
  <si>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</si>
  <si>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</si>
  <si>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</si>
  <si>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</si>
  <si>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</si>
  <si>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</si>
  <si>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</si>
  <si>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</si>
  <si>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</si>
  <si>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</si>
  <si>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</si>
  <si>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</si>
  <si>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</si>
  <si>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</si>
  <si>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</si>
  <si>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</si>
  <si>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</si>
  <si>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</si>
  <si>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</si>
  <si>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</si>
  <si>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</si>
  <si>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</si>
  <si>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</si>
  <si>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</si>
  <si>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</si>
  <si>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</si>
  <si>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</si>
  <si>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</si>
  <si>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</si>
  <si>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</si>
  <si>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</si>
  <si>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</si>
  <si>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</si>
  <si>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</si>
  <si>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</si>
  <si>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</si>
  <si>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</si>
  <si>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</si>
  <si>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</si>
  <si>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</si>
  <si>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</si>
  <si>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</si>
  <si>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</si>
  <si>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</si>
  <si>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</si>
  <si>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</si>
  <si>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</si>
  <si>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</si>
  <si>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</si>
  <si>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</si>
  <si>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</si>
  <si>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</si>
  <si>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</si>
  <si>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</si>
  <si>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</si>
  <si>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</si>
  <si>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</si>
  <si>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</si>
  <si>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</si>
  <si>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</si>
  <si>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</si>
  <si>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</si>
  <si>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</si>
  <si>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</si>
  <si>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</si>
  <si>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</si>
  <si>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</si>
  <si>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</si>
  <si>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</si>
  <si>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</si>
  <si>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</si>
  <si>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</si>
  <si>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</si>
  <si>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</si>
  <si>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</si>
  <si>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</si>
  <si>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</si>
  <si>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</si>
  <si>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</si>
  <si>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</si>
  <si>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</si>
  <si>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</si>
  <si>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</si>
  <si>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</si>
  <si>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</si>
  <si>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</si>
  <si>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</si>
  <si>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</si>
  <si>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</si>
  <si>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</si>
  <si>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</si>
  <si>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</si>
  <si>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</si>
  <si>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</si>
  <si>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</si>
  <si>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</si>
  <si>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</si>
  <si>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</si>
  <si>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</si>
  <si>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</si>
  <si>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</si>
  <si>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</si>
  <si>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</si>
  <si>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</si>
  <si>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</si>
  <si>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</si>
  <si>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</si>
  <si>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</si>
  <si>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</si>
  <si>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</si>
  <si>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</si>
  <si>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</si>
  <si>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</si>
  <si>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</si>
  <si>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</si>
  <si>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</si>
  <si>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</si>
  <si>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</si>
  <si>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</si>
  <si>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</si>
  <si>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</si>
  <si>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</si>
  <si>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</si>
  <si>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</si>
  <si>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</si>
  <si>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</si>
  <si>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</si>
  <si>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</si>
  <si>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</si>
  <si>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</si>
  <si>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</si>
  <si>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</si>
  <si>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</si>
  <si>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</si>
  <si>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</si>
  <si>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</si>
  <si>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</si>
  <si>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</si>
  <si>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</si>
  <si>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</si>
  <si>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</si>
  <si>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</si>
  <si>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</si>
  <si>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</si>
  <si>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</si>
  <si>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</si>
  <si>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</si>
  <si>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</si>
  <si>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</si>
  <si>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</si>
  <si>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</si>
  <si>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</si>
  <si>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</si>
  <si>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</si>
  <si>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</si>
  <si>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</si>
  <si>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</si>
  <si>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</si>
  <si>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</si>
  <si>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</si>
  <si>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</si>
  <si>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</si>
  <si>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</si>
  <si>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</si>
  <si>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</si>
  <si>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</si>
  <si>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</si>
  <si>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</si>
  <si>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</si>
  <si>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</si>
  <si>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</si>
  <si>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</si>
  <si>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</si>
  <si>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</si>
  <si>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</si>
  <si>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</si>
  <si>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</si>
  <si>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</si>
  <si>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</si>
  <si>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</si>
  <si>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</si>
  <si>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</si>
  <si>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</si>
  <si>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</si>
  <si>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</si>
  <si>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</si>
  <si>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</si>
  <si>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</si>
  <si>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</si>
  <si>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</si>
  <si>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</si>
  <si>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</si>
  <si>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</si>
  <si>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</si>
  <si>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</si>
  <si>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</si>
  <si>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</si>
  <si>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</si>
  <si>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</si>
  <si>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</si>
  <si>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</si>
  <si>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</si>
  <si>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</si>
  <si>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</si>
  <si>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</si>
  <si>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</si>
  <si>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</si>
  <si>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</si>
  <si>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</si>
  <si>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</si>
  <si>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</si>
  <si>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</si>
  <si>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</si>
  <si>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</si>
  <si>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</si>
  <si>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</si>
  <si>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</si>
  <si>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</si>
  <si>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</si>
  <si>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</si>
  <si>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</si>
  <si>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</si>
  <si>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</si>
  <si>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</si>
  <si>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</si>
  <si>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</si>
  <si>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</si>
  <si>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</si>
  <si>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</si>
  <si>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</si>
  <si>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</si>
  <si>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</si>
  <si>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</si>
  <si>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</si>
  <si>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</si>
  <si>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</si>
  <si>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</si>
  <si>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</si>
  <si>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</si>
  <si>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</si>
  <si>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</si>
  <si>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</si>
  <si>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</si>
  <si>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</si>
  <si>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</si>
  <si>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</si>
  <si>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</si>
  <si>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</si>
  <si>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</si>
  <si>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</si>
  <si>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</si>
  <si>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</si>
  <si>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</si>
  <si>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</si>
  <si>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</si>
  <si>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</si>
  <si>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</si>
  <si>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</si>
  <si>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</si>
  <si>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</si>
  <si>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</si>
  <si>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</si>
  <si>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</si>
  <si>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</si>
  <si>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</si>
  <si>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</si>
  <si>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</si>
  <si>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</si>
  <si>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</si>
  <si>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</si>
  <si>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</si>
  <si>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</si>
  <si>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</si>
  <si>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</si>
  <si>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</si>
  <si>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</si>
  <si>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</si>
  <si>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</si>
  <si>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</si>
  <si>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</si>
  <si>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</si>
  <si>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</si>
  <si>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</si>
  <si>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</si>
  <si>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</si>
  <si>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</si>
  <si>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</si>
  <si>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</si>
  <si>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</si>
  <si>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</si>
  <si>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</si>
  <si>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</si>
  <si>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</si>
  <si>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</si>
  <si>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</si>
  <si>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</si>
  <si>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</si>
  <si>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</si>
  <si>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</si>
  <si>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</si>
  <si>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</si>
  <si>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</si>
  <si>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</si>
  <si>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</si>
  <si>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</si>
  <si>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</si>
  <si>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</si>
  <si>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</si>
  <si>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</si>
  <si>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</si>
  <si>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</si>
  <si>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</si>
  <si>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</si>
  <si>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</si>
  <si>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</si>
  <si>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</si>
  <si>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</si>
  <si>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</si>
  <si>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</si>
  <si>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</si>
  <si>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</si>
  <si>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</si>
  <si>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</si>
  <si>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</si>
  <si>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</si>
  <si>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</si>
  <si>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</si>
  <si>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</si>
  <si>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</si>
  <si>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</si>
  <si>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</si>
  <si>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</si>
  <si>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</si>
  <si>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</si>
  <si>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</si>
  <si>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</si>
  <si>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</si>
  <si>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</si>
  <si>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</si>
  <si>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</si>
  <si>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</si>
  <si>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</si>
  <si>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</si>
  <si>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</si>
  <si>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</si>
  <si>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</si>
  <si>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</si>
  <si>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</si>
  <si>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</si>
  <si>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</si>
  <si>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</si>
  <si>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</si>
  <si>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</si>
  <si>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</si>
  <si>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</si>
  <si>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</si>
  <si>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</si>
  <si>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</si>
  <si>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</si>
  <si>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</si>
  <si>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</si>
  <si>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</si>
  <si>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</si>
  <si>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</si>
  <si>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</si>
  <si>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</si>
  <si>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</si>
  <si>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</si>
  <si>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</si>
  <si>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</si>
  <si>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</si>
  <si>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</si>
  <si>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</si>
  <si>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</si>
  <si>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</si>
  <si>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</si>
  <si>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</si>
  <si>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</si>
  <si>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</si>
  <si>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</si>
  <si>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</si>
  <si>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</si>
  <si>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</si>
  <si>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</si>
  <si>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</si>
  <si>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</si>
  <si>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</si>
  <si>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</si>
  <si>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</si>
  <si>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</si>
  <si>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</si>
  <si>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</si>
  <si>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</si>
  <si>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</si>
  <si>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</si>
  <si>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</si>
  <si>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</si>
  <si>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</si>
  <si>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</si>
  <si>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</si>
  <si>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</si>
  <si>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</si>
  <si>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</si>
  <si>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</si>
  <si>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</si>
  <si>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</si>
  <si>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</si>
  <si>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</si>
  <si>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</si>
  <si>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</si>
  <si>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</si>
  <si>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</si>
  <si>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</si>
  <si>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</si>
  <si>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</si>
  <si>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</si>
  <si>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</si>
  <si>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</si>
  <si>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</si>
  <si>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</si>
  <si>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</si>
  <si>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</si>
  <si>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</si>
  <si>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</si>
  <si>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</si>
  <si>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</si>
  <si>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</si>
  <si>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</si>
  <si>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</si>
  <si>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</si>
  <si>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</si>
  <si>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</si>
  <si>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</si>
  <si>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</si>
  <si>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</si>
  <si>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</si>
  <si>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</si>
  <si>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</si>
  <si>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</si>
  <si>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</si>
  <si>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</si>
  <si>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</si>
  <si>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</si>
  <si>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</si>
  <si>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</si>
  <si>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</si>
  <si>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</si>
  <si>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</si>
  <si>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</si>
  <si>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</si>
  <si>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</si>
  <si>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</si>
  <si>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</si>
  <si>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</si>
  <si>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</si>
  <si>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</si>
  <si>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</si>
  <si>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</si>
  <si>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</si>
  <si>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</si>
  <si>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</si>
  <si>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</si>
  <si>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</si>
  <si>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</si>
  <si>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</si>
  <si>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</si>
  <si>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</si>
  <si>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</si>
  <si>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</si>
  <si>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</si>
  <si>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</si>
  <si>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</si>
  <si>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</si>
  <si>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</si>
  <si>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</si>
  <si>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</si>
  <si>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</si>
  <si>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</si>
  <si>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</si>
  <si>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</si>
  <si>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</si>
  <si>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</si>
  <si>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</si>
  <si>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</si>
  <si>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</si>
  <si>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</si>
  <si>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</si>
  <si>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</si>
  <si>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</si>
  <si>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</si>
  <si>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</si>
  <si>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</si>
  <si>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</si>
  <si>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</si>
  <si>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</si>
  <si>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</si>
  <si>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</si>
  <si>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</si>
  <si>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</si>
  <si>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</si>
  <si>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</si>
  <si>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</si>
  <si>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</si>
  <si>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</si>
  <si>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</si>
  <si>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</si>
  <si>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</si>
  <si>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</si>
  <si>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</si>
  <si>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</si>
  <si>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</si>
  <si>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</si>
  <si>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</si>
  <si>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</si>
  <si>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</si>
  <si>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</si>
  <si>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</si>
  <si>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</si>
  <si>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</si>
  <si>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</si>
  <si>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</si>
  <si>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</si>
  <si>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</si>
  <si>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</si>
  <si>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</si>
  <si>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</si>
  <si>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</si>
  <si>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</si>
  <si>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</si>
  <si>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</si>
  <si>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</si>
  <si>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</si>
  <si>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</si>
  <si>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</si>
  <si>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</si>
  <si>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</si>
  <si>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</si>
  <si>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</si>
  <si>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</si>
  <si>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</si>
  <si>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</si>
  <si>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</si>
  <si>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</si>
  <si>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</si>
  <si>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</si>
  <si>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</si>
  <si>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</si>
  <si>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</si>
  <si>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</si>
  <si>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</si>
  <si>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</si>
  <si>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</si>
  <si>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</si>
  <si>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</si>
  <si>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</si>
  <si>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</si>
  <si>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</si>
  <si>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</si>
  <si>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</si>
  <si>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</si>
  <si>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</si>
  <si>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</si>
  <si>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</si>
  <si>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</si>
  <si>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</si>
  <si>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</si>
  <si>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</si>
  <si>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</si>
  <si>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</si>
  <si>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</si>
  <si>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</si>
  <si>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</si>
  <si>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</si>
  <si>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</si>
  <si>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</si>
  <si>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</si>
  <si>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</si>
  <si>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</si>
  <si>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</si>
  <si>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</si>
  <si>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</si>
  <si>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</si>
  <si>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</si>
  <si>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</si>
  <si>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</si>
  <si>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</si>
  <si>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</si>
  <si>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</si>
  <si>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</si>
  <si>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</si>
  <si>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</si>
  <si>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</si>
  <si>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</si>
  <si>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</si>
  <si>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</si>
  <si>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</si>
  <si>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</si>
  <si>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</si>
  <si>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</si>
  <si>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</si>
  <si>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</si>
  <si>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</si>
  <si>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</si>
  <si>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</si>
  <si>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</si>
  <si>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</si>
  <si>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</si>
  <si>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</si>
  <si>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</si>
  <si>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</si>
  <si>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</si>
  <si>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</si>
  <si>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</si>
  <si>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</si>
  <si>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</si>
  <si>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</si>
  <si>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</si>
  <si>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</si>
  <si>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</si>
  <si>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</si>
  <si>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</si>
  <si>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</si>
  <si>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</si>
  <si>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</si>
  <si>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</si>
  <si>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</si>
  <si>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</si>
  <si>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</si>
  <si>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</si>
  <si>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</si>
  <si>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</si>
  <si>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</si>
  <si>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</si>
  <si>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</si>
  <si>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</si>
  <si>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</si>
  <si>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</si>
  <si>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</si>
  <si>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</si>
  <si>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</si>
  <si>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</si>
  <si>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</si>
  <si>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</si>
  <si>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</si>
  <si>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</si>
  <si>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</si>
  <si>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</si>
  <si>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</si>
  <si>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</si>
  <si>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</si>
  <si>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</si>
  <si>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</si>
  <si>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</si>
  <si>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</si>
  <si>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</si>
  <si>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</si>
  <si>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</si>
  <si>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</si>
  <si>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</si>
  <si>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</si>
  <si>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</si>
  <si>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</si>
  <si>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</si>
  <si>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</si>
  <si>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</si>
  <si>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</si>
  <si>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</si>
  <si>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</si>
  <si>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</si>
  <si>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</si>
  <si>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</si>
  <si>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</si>
  <si>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</si>
  <si>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</si>
  <si>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</si>
  <si>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</si>
  <si>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</si>
  <si>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</si>
  <si>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</si>
  <si>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</si>
  <si>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</si>
  <si>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</si>
  <si>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</si>
  <si>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</si>
  <si>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</si>
  <si>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</si>
  <si>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</si>
  <si>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</si>
  <si>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</si>
  <si>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</si>
  <si>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</si>
  <si>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</si>
  <si>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</si>
  <si>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</si>
  <si>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</si>
  <si>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</si>
  <si>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</si>
  <si>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</si>
  <si>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</si>
  <si>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</si>
  <si>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</si>
  <si>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</si>
  <si>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</si>
  <si>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</si>
  <si>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</si>
  <si>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</si>
  <si>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</si>
  <si>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</si>
  <si>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</si>
  <si>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</si>
  <si>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</si>
  <si>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</si>
  <si>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</si>
  <si>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</si>
  <si>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</si>
  <si>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</si>
  <si>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</si>
  <si>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</si>
  <si>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</si>
  <si>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</si>
  <si>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</si>
  <si>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</si>
  <si>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</si>
  <si>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</si>
  <si>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</si>
  <si>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</si>
  <si>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</si>
  <si>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</si>
  <si>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</si>
  <si>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</si>
  <si>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</si>
  <si>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</si>
  <si>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</si>
  <si>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</si>
  <si>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</si>
  <si>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</si>
  <si>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</si>
  <si>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</si>
  <si>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</si>
  <si>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</si>
  <si>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</si>
  <si>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</si>
  <si>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</si>
  <si>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</si>
  <si>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</si>
  <si>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</si>
  <si>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</si>
  <si>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</si>
  <si>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</si>
  <si>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</si>
  <si>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</si>
  <si>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</si>
  <si>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</si>
  <si>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</si>
  <si>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</si>
  <si>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</si>
  <si>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</si>
  <si>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</si>
  <si>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</si>
  <si>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</si>
  <si>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</si>
  <si>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</si>
  <si>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</si>
  <si>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</si>
  <si>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</si>
  <si>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</si>
  <si>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</si>
  <si>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</si>
  <si>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</si>
  <si>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</si>
  <si>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</si>
  <si>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</si>
  <si>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</si>
  <si>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</si>
  <si>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</si>
  <si>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</si>
  <si>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</si>
  <si>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</si>
  <si>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</si>
  <si>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</si>
  <si>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</si>
  <si>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</si>
  <si>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</si>
  <si>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</si>
  <si>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</si>
  <si>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</si>
  <si>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</si>
  <si>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</si>
  <si>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</si>
  <si>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</si>
  <si>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</si>
  <si>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</si>
  <si>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</si>
  <si>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</si>
  <si>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</si>
  <si>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</si>
  <si>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</si>
  <si>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</si>
  <si>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</si>
  <si>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</si>
  <si>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</si>
  <si>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</si>
  <si>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</si>
  <si>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</si>
  <si>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</si>
  <si>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</si>
  <si>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</si>
  <si>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</si>
  <si>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</si>
  <si>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</si>
  <si>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</si>
  <si>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</si>
  <si>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</si>
  <si>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</si>
  <si>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</si>
  <si>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</si>
  <si>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</si>
  <si>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</si>
  <si>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</si>
  <si>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</si>
  <si>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</si>
  <si>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</si>
  <si>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</si>
  <si>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</si>
  <si>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</si>
  <si>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</si>
  <si>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</si>
  <si>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</si>
  <si>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</si>
  <si>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</si>
  <si>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</si>
  <si>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</si>
  <si>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</si>
  <si>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</si>
  <si>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</si>
  <si>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</si>
  <si>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</si>
  <si>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</si>
  <si>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</si>
  <si>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</si>
  <si>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</si>
  <si>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</si>
  <si>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</si>
  <si>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</si>
  <si>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</si>
  <si>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</si>
  <si>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</si>
  <si>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</si>
  <si>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</si>
  <si>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</si>
  <si>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</si>
  <si>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</si>
  <si>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</si>
  <si>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</si>
  <si>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</si>
  <si>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</si>
  <si>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</si>
  <si>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</si>
  <si>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</si>
  <si>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</si>
  <si>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</si>
  <si>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</si>
  <si>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</si>
  <si>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</si>
  <si>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</si>
  <si>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</si>
  <si>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</si>
  <si>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</si>
  <si>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</si>
  <si>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</si>
  <si>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</si>
  <si>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</si>
  <si>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</si>
  <si>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</si>
  <si>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</si>
  <si>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</si>
  <si>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</si>
  <si>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</si>
  <si>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</si>
  <si>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</si>
  <si>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</si>
  <si>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</si>
  <si>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</si>
  <si>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</si>
  <si>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</si>
  <si>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</si>
  <si>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</si>
  <si>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</si>
  <si>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</si>
  <si>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</si>
  <si>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</si>
  <si>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</si>
  <si>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</si>
  <si>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</si>
  <si>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</si>
  <si>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</si>
  <si>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</si>
  <si>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</si>
  <si>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</si>
  <si>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</si>
  <si>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</si>
  <si>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</si>
  <si>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</si>
  <si>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</si>
  <si>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</si>
  <si>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</si>
  <si>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</si>
  <si>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</si>
  <si>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</si>
  <si>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</si>
  <si>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</si>
  <si>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</si>
  <si>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</si>
  <si>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</si>
  <si>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</si>
  <si>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</si>
  <si>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</si>
  <si>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</si>
  <si>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</si>
  <si>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</si>
  <si>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</si>
  <si>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</si>
  <si>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</si>
  <si>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</si>
  <si>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</si>
  <si>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</si>
  <si>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</si>
  <si>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</si>
  <si>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</si>
  <si>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</si>
  <si>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</si>
  <si>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</si>
  <si>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</si>
  <si>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</si>
  <si>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</si>
  <si>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</si>
  <si>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</si>
  <si>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</si>
  <si>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</si>
  <si>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</si>
  <si>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</si>
  <si>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</si>
  <si>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</si>
  <si>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</si>
  <si>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</si>
  <si>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</si>
  <si>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</si>
  <si>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</si>
  <si>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</si>
  <si>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</si>
  <si>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</si>
  <si>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</si>
  <si>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</si>
  <si>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</si>
  <si>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</si>
  <si>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</si>
  <si>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</si>
  <si>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</si>
  <si>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</si>
  <si>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</si>
  <si>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</si>
  <si>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</si>
  <si>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</si>
  <si>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</si>
  <si>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</si>
  <si>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</si>
  <si>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</si>
  <si>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</si>
  <si>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</si>
  <si>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</si>
  <si>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</si>
  <si>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</si>
  <si>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</si>
  <si>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</si>
  <si>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</si>
  <si>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</si>
  <si>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</si>
  <si>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</si>
  <si>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</si>
  <si>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</si>
  <si>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</si>
  <si>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</si>
  <si>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</si>
  <si>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</si>
  <si>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</si>
  <si>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</si>
  <si>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</si>
  <si>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</si>
  <si>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</si>
  <si>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</si>
  <si>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</si>
  <si>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</si>
  <si>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</si>
  <si>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</si>
  <si>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</si>
  <si>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</si>
  <si>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</si>
  <si>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</si>
  <si>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</si>
  <si>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</si>
  <si>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</si>
  <si>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</si>
  <si>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</si>
  <si>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</si>
  <si>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</si>
  <si>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</si>
  <si>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</si>
  <si>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</si>
  <si>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</si>
  <si>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</si>
  <si>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</si>
  <si>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</si>
  <si>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</si>
  <si>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</si>
  <si>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</si>
  <si>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</si>
  <si>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</si>
  <si>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</si>
  <si>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</si>
  <si>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</si>
  <si>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</si>
  <si>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</si>
  <si>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</si>
  <si>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</si>
  <si>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</si>
  <si>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</si>
  <si>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</si>
  <si>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</si>
  <si>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</si>
  <si>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</si>
  <si>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</si>
  <si>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</si>
  <si>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</si>
  <si>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</si>
  <si>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</si>
  <si>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</si>
  <si>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</si>
  <si>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</si>
  <si>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</si>
  <si>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</si>
  <si>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</si>
  <si>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</si>
  <si>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</si>
  <si>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</si>
  <si>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</si>
  <si>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</si>
  <si>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</si>
  <si>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</si>
  <si>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</si>
  <si>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</si>
  <si>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</si>
  <si>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</si>
  <si>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</si>
  <si>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</si>
  <si>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</si>
  <si>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</si>
  <si>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</si>
  <si>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</si>
  <si>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</si>
  <si>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</si>
  <si>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</si>
  <si>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</si>
  <si>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</si>
  <si>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</si>
  <si>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</si>
  <si>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</si>
  <si>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</si>
  <si>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</si>
  <si>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</si>
  <si>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</si>
  <si>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</si>
  <si>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</si>
  <si>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</si>
  <si>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</si>
  <si>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</si>
  <si>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</si>
  <si>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</si>
  <si>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</si>
  <si>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</si>
  <si>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</si>
  <si>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</si>
  <si>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</si>
  <si>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</si>
  <si>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</si>
  <si>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</si>
  <si>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</si>
  <si>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</si>
  <si>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</si>
  <si>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</si>
  <si>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</si>
  <si>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</si>
  <si>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</si>
  <si>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</si>
  <si>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</si>
  <si>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</si>
  <si>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</si>
  <si>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</si>
  <si>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</si>
  <si>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</si>
  <si>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</si>
  <si>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</si>
  <si>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</si>
  <si>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</si>
  <si>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</si>
  <si>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</si>
  <si>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</si>
  <si>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</si>
  <si>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</si>
  <si>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</si>
  <si>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</si>
  <si>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</si>
  <si>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</si>
  <si>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</si>
  <si>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</si>
  <si>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</si>
  <si>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</si>
  <si>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</si>
  <si>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</si>
  <si>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</si>
  <si>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</si>
  <si>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</si>
  <si>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</si>
  <si>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</si>
  <si>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</si>
  <si>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</si>
  <si>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</si>
  <si>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</si>
  <si>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</si>
  <si>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</si>
  <si>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</si>
  <si>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</si>
  <si>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</si>
  <si>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</si>
  <si>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</si>
  <si>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</si>
  <si>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</si>
  <si>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</si>
  <si>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</si>
  <si>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</si>
  <si>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</si>
  <si>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</si>
  <si>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</si>
  <si>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</si>
  <si>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</si>
  <si>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</si>
  <si>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</si>
  <si>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</si>
  <si>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</si>
  <si>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</si>
  <si>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</si>
  <si>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</si>
  <si>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</si>
  <si>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</si>
  <si>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</si>
  <si>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</si>
  <si>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</si>
  <si>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</si>
  <si>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</si>
  <si>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</si>
  <si>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</si>
  <si>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</si>
  <si>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</si>
  <si>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</si>
  <si>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</si>
  <si>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</si>
  <si>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</si>
  <si>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</si>
  <si>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</si>
  <si>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</si>
  <si>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</si>
  <si>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</si>
  <si>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</si>
  <si>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</si>
  <si>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</si>
  <si>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</si>
  <si>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</si>
  <si>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</si>
  <si>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</si>
  <si>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</si>
  <si>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</si>
  <si>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</si>
  <si>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</si>
  <si>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</si>
  <si>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</si>
  <si>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</si>
  <si>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</si>
  <si>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</si>
  <si>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</si>
  <si>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</si>
  <si>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</si>
  <si>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</si>
  <si>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</si>
  <si>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</si>
  <si>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</si>
  <si>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</si>
  <si>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</si>
  <si>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</si>
  <si>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</si>
  <si>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</si>
  <si>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</si>
  <si>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</si>
  <si>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</si>
  <si>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</si>
  <si>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</si>
  <si>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</si>
  <si>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</si>
  <si>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</si>
  <si>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</si>
  <si>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</si>
  <si>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</si>
  <si>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</si>
  <si>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</si>
  <si>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</si>
  <si>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</si>
  <si>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</si>
  <si>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</si>
  <si>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</si>
  <si>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</si>
  <si>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</si>
  <si>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</si>
  <si>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</si>
  <si>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</si>
  <si>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</si>
  <si>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</si>
  <si>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</si>
  <si>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</si>
  <si>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</si>
  <si>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</si>
  <si>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</si>
  <si>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</si>
  <si>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</si>
  <si>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</si>
  <si>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</si>
  <si>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</si>
  <si>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</si>
  <si>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</si>
  <si>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</si>
  <si>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</si>
  <si>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</si>
  <si>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</si>
  <si>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</si>
  <si>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</si>
  <si>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</si>
  <si>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</si>
  <si>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</si>
  <si>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</si>
  <si>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</si>
  <si>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</si>
  <si>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</si>
  <si>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</si>
  <si>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</si>
  <si>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</si>
  <si>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</si>
  <si>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</si>
  <si>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</si>
  <si>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</si>
  <si>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</si>
  <si>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</si>
  <si>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</si>
  <si>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</si>
  <si>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</si>
  <si>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</si>
  <si>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</si>
  <si>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</si>
  <si>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</si>
  <si>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</si>
  <si>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</si>
  <si>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</si>
  <si>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</si>
  <si>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</si>
  <si>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</si>
  <si>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</si>
  <si>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</si>
  <si>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</si>
  <si>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</si>
  <si>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</si>
  <si>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</si>
  <si>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</si>
  <si>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</si>
  <si>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</si>
  <si>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</si>
  <si>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</si>
  <si>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</si>
  <si>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</si>
  <si>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</si>
  <si>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</si>
  <si>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</si>
  <si>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</si>
  <si>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</si>
  <si>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</si>
  <si>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</si>
  <si>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</si>
  <si>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</si>
  <si>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</si>
  <si>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</si>
  <si>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</si>
  <si>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</si>
  <si>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</si>
  <si>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</si>
  <si>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</si>
  <si>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</si>
  <si>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</si>
  <si>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</si>
  <si>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</si>
  <si>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</si>
  <si>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</si>
  <si>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</si>
  <si>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</si>
  <si>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</si>
  <si>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</si>
  <si>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</si>
  <si>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</si>
  <si>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</si>
  <si>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</si>
  <si>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</si>
  <si>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</si>
  <si>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</si>
  <si>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</si>
  <si>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</si>
  <si>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</si>
  <si>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</si>
  <si>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</si>
  <si>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</si>
  <si>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</si>
  <si>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</si>
  <si>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</si>
  <si>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</si>
  <si>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</si>
  <si>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</si>
  <si>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</si>
  <si>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</si>
  <si>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</si>
  <si>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</si>
  <si>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</si>
  <si>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</si>
  <si>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</si>
  <si>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</si>
  <si>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</si>
  <si>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</si>
  <si>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</si>
  <si>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</si>
  <si>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</si>
  <si>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</si>
  <si>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</si>
  <si>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</si>
  <si>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</si>
  <si>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</si>
  <si>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</si>
  <si>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</si>
  <si>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</si>
  <si>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</si>
  <si>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</si>
  <si>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</si>
  <si>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</si>
  <si>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</si>
  <si>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</si>
  <si>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</si>
  <si>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</si>
  <si>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</si>
  <si>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</si>
  <si>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</si>
  <si>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</si>
  <si>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</si>
  <si>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</si>
  <si>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</si>
  <si>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</si>
  <si>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</si>
  <si>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</si>
  <si>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</si>
  <si>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</si>
  <si>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</si>
  <si>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</si>
  <si>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</si>
  <si>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</si>
  <si>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</si>
  <si>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</si>
  <si>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</si>
  <si>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</si>
  <si>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</si>
  <si>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</si>
  <si>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</si>
  <si>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</si>
  <si>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</si>
  <si>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</si>
  <si>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</si>
  <si>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</si>
  <si>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</si>
  <si>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</si>
  <si>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</si>
  <si>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</si>
  <si>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</si>
  <si>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</si>
  <si>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</si>
  <si>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</si>
  <si>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</si>
  <si>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</si>
  <si>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</si>
  <si>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</si>
  <si>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</si>
  <si>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</si>
  <si>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</si>
  <si>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</si>
  <si>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</si>
  <si>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</si>
  <si>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</si>
  <si>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</si>
  <si>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</si>
  <si>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</si>
  <si>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</si>
  <si>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</si>
  <si>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</si>
  <si>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</si>
  <si>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</si>
  <si>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</si>
  <si>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</si>
  <si>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</si>
  <si>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</si>
  <si>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</si>
  <si>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</si>
  <si>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</si>
  <si>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</si>
  <si>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</si>
  <si>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</si>
  <si>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</si>
  <si>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</si>
  <si>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</si>
  <si>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</si>
  <si>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</si>
  <si>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</si>
  <si>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</si>
  <si>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</si>
  <si>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</si>
  <si>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</si>
  <si>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</si>
  <si>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</si>
  <si>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</si>
  <si>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</si>
  <si>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</si>
  <si>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</si>
  <si>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</si>
  <si>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</si>
  <si>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</si>
  <si>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</si>
  <si>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</si>
  <si>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</si>
  <si>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</si>
  <si>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</si>
  <si>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</si>
  <si>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</si>
  <si>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</si>
  <si>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</si>
  <si>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</si>
  <si>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</si>
  <si>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</si>
  <si>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</si>
  <si>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</si>
  <si>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</si>
  <si>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</si>
  <si>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</si>
  <si>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</si>
  <si>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</si>
  <si>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</si>
  <si>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</si>
  <si>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</si>
  <si>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</si>
  <si>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</si>
  <si>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</si>
  <si>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</si>
  <si>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</si>
  <si>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</si>
  <si>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</si>
  <si>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</si>
  <si>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</si>
  <si>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</si>
  <si>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</si>
  <si>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</si>
  <si>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</si>
  <si>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</si>
  <si>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</si>
  <si>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</si>
  <si>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</si>
  <si>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</si>
  <si>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</si>
  <si>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</si>
  <si>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</si>
  <si>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</si>
  <si>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</si>
  <si>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</si>
  <si>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</si>
  <si>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</si>
  <si>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</si>
  <si>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</si>
  <si>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</si>
  <si>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</si>
  <si>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</si>
  <si>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</si>
  <si>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</si>
  <si>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</si>
  <si>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</si>
  <si>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</si>
  <si>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</si>
  <si>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</si>
  <si>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</si>
  <si>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</si>
  <si>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</si>
  <si>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</si>
  <si>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</si>
  <si>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</si>
  <si>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</si>
  <si>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</si>
  <si>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</si>
  <si>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</si>
  <si>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</si>
  <si>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</si>
  <si>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</si>
  <si>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</si>
  <si>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</si>
  <si>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</si>
  <si>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</si>
  <si>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</si>
  <si>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</si>
  <si>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</si>
  <si>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</si>
  <si>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</si>
  <si>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</si>
  <si>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</si>
  <si>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</si>
  <si>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</si>
  <si>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</si>
  <si>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</si>
  <si>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</si>
  <si>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</si>
  <si>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</si>
  <si>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</si>
  <si>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</si>
  <si>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</si>
  <si>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</si>
  <si>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</si>
  <si>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</si>
  <si>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</si>
  <si>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</si>
  <si>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</si>
  <si>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</si>
  <si>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</si>
  <si>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</si>
  <si>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</si>
  <si>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</si>
  <si>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</si>
  <si>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</si>
  <si>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</si>
  <si>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</si>
  <si>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</si>
  <si>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</si>
  <si>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</si>
  <si>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</si>
  <si>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</si>
  <si>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</si>
  <si>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</si>
  <si>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</si>
  <si>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</si>
  <si>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</si>
  <si>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</si>
  <si>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</si>
  <si>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</si>
  <si>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</si>
  <si>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</si>
  <si>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</si>
  <si>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</si>
  <si>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</si>
  <si>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</si>
  <si>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</si>
  <si>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</si>
  <si>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</si>
  <si>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</si>
  <si>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</si>
  <si>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</si>
  <si>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</si>
  <si>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</si>
  <si>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</si>
  <si>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</si>
  <si>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</si>
  <si>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</si>
  <si>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</si>
  <si>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</si>
  <si>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</si>
  <si>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</si>
  <si>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</si>
  <si>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</si>
  <si>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</si>
  <si>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</si>
  <si>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</si>
  <si>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</si>
  <si>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</si>
  <si>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</si>
  <si>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</si>
  <si>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</si>
  <si>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</si>
  <si>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</si>
  <si>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</si>
  <si>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</si>
  <si>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</si>
  <si>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</si>
  <si>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</si>
  <si>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</si>
  <si>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</si>
  <si>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</si>
  <si>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</si>
  <si>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</si>
  <si>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</si>
  <si>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</si>
  <si>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</si>
  <si>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</si>
  <si>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</si>
  <si>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</si>
  <si>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</si>
  <si>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</si>
  <si>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</si>
  <si>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</si>
  <si>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</si>
  <si>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</si>
  <si>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</si>
  <si>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</si>
  <si>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</si>
  <si>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</si>
  <si>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</si>
  <si>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</si>
  <si>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</si>
  <si>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</si>
  <si>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</si>
  <si>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</si>
  <si>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</si>
  <si>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</si>
  <si>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</si>
  <si>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</si>
  <si>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</si>
  <si>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</si>
  <si>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</si>
  <si>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</si>
  <si>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</si>
  <si>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</si>
  <si>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</si>
  <si>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</si>
  <si>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</si>
  <si>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</si>
  <si>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</si>
  <si>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</si>
  <si>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</si>
  <si>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</si>
  <si>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</si>
  <si>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</si>
  <si>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</si>
  <si>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</si>
  <si>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</si>
  <si>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</si>
  <si>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</si>
  <si>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</si>
  <si>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</si>
  <si>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</si>
  <si>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</si>
  <si>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</si>
  <si>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</si>
  <si>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</si>
  <si>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</si>
  <si>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</si>
  <si>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</si>
  <si>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</si>
  <si>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</si>
  <si>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</si>
  <si>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</si>
  <si>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</si>
  <si>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</si>
  <si>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</si>
  <si>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</si>
  <si>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</si>
  <si>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</si>
  <si>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</si>
  <si>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</si>
  <si>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</si>
  <si>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</si>
  <si>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</si>
  <si>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</si>
  <si>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</si>
  <si>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</si>
  <si>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</si>
  <si>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</si>
  <si>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</si>
  <si>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</si>
  <si>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</si>
  <si>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</si>
  <si>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</si>
  <si>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</si>
  <si>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</si>
  <si>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</si>
  <si>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</si>
  <si>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</si>
  <si>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</si>
  <si>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</si>
  <si>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</si>
  <si>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</si>
  <si>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</si>
  <si>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</si>
  <si>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</si>
  <si>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</si>
  <si>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</si>
  <si>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</si>
  <si>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</si>
  <si>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</si>
  <si>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</si>
  <si>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</si>
  <si>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</si>
  <si>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</si>
  <si>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</si>
  <si>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</si>
  <si>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</si>
  <si>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</si>
  <si>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</si>
  <si>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</si>
  <si>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</si>
  <si>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</si>
  <si>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</si>
  <si>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</si>
  <si>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</si>
  <si>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</si>
  <si>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</si>
  <si>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</si>
  <si>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</si>
  <si>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</si>
  <si>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</si>
  <si>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</si>
  <si>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</si>
  <si>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</si>
  <si>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</si>
  <si>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</si>
  <si>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</si>
  <si>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</si>
  <si>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</si>
  <si>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</si>
  <si>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</si>
  <si>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</si>
  <si>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</si>
  <si>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</si>
  <si>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</si>
  <si>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</si>
  <si>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</si>
  <si>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</si>
  <si>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</si>
  <si>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</si>
  <si>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</si>
  <si>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</si>
  <si>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</si>
  <si>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</si>
  <si>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</si>
  <si>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</si>
  <si>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</si>
  <si>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</si>
  <si>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</si>
  <si>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</si>
  <si>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</si>
  <si>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</si>
  <si>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</si>
  <si>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</si>
  <si>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</si>
  <si>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</si>
  <si>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</si>
  <si>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</si>
  <si>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</si>
  <si>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</si>
  <si>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</si>
  <si>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</si>
  <si>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</si>
  <si>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</si>
  <si>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</si>
  <si>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</si>
  <si>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</si>
  <si>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</si>
  <si>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</si>
  <si>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</si>
  <si>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</si>
  <si>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</si>
  <si>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</si>
  <si>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</si>
  <si>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</si>
  <si>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</si>
  <si>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</si>
  <si>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</si>
  <si>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</si>
  <si>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</si>
  <si>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</si>
  <si>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</si>
  <si>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</si>
  <si>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</si>
  <si>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</si>
  <si>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</si>
  <si>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</si>
  <si>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</si>
  <si>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</si>
  <si>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</si>
  <si>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</si>
  <si>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</si>
  <si>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</si>
  <si>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</si>
  <si>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</si>
  <si>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</si>
  <si>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</si>
  <si>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</si>
  <si>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</si>
  <si>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</si>
  <si>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</si>
  <si>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</si>
  <si>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</si>
  <si>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</si>
  <si>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</si>
  <si>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</si>
  <si>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</si>
  <si>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</si>
  <si>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</si>
  <si>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</si>
  <si>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</si>
  <si>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</si>
  <si>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</si>
  <si>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</si>
  <si>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</si>
  <si>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</si>
  <si>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</si>
  <si>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</si>
  <si>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</si>
  <si>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</si>
  <si>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</si>
  <si>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</si>
  <si>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</si>
  <si>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</si>
  <si>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</si>
  <si>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</si>
  <si>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</si>
  <si>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</si>
  <si>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</si>
  <si>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</si>
  <si>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</si>
  <si>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</si>
  <si>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</si>
  <si>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</si>
  <si>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</si>
  <si>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</si>
  <si>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</si>
  <si>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</si>
  <si>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</si>
  <si>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</si>
  <si>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</si>
  <si>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</si>
  <si>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</si>
  <si>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</si>
  <si>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</si>
  <si>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</si>
  <si>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</si>
  <si>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</si>
  <si>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</si>
  <si>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</si>
  <si>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</si>
  <si>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</si>
  <si>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</si>
  <si>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</si>
  <si>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</si>
  <si>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</si>
  <si>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</si>
  <si>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</si>
  <si>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</si>
  <si>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</si>
  <si>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</si>
  <si>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</si>
  <si>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</si>
  <si>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</si>
  <si>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</si>
  <si>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</si>
  <si>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</si>
  <si>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</si>
  <si>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</si>
  <si>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</si>
  <si>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</si>
  <si>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</si>
  <si>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</si>
  <si>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</si>
  <si>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</si>
  <si>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</si>
  <si>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</si>
  <si>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</si>
  <si>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</si>
  <si>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</si>
  <si>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</si>
  <si>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</si>
  <si>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</si>
  <si>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</si>
  <si>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</si>
  <si>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</si>
  <si>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</si>
  <si>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</si>
  <si>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</si>
  <si>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</si>
  <si>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</si>
  <si>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</si>
  <si>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</si>
  <si>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</si>
  <si>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</si>
  <si>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</si>
  <si>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</si>
  <si>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</si>
  <si>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</si>
  <si>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</si>
  <si>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</si>
  <si>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</si>
  <si>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</si>
  <si>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</si>
  <si>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</si>
  <si>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</si>
  <si>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</si>
  <si>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</si>
  <si>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</si>
  <si>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</si>
  <si>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</si>
  <si>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</si>
  <si>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</si>
  <si>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</si>
  <si>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</si>
  <si>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</si>
  <si>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</si>
  <si>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</si>
  <si>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</si>
  <si>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</si>
  <si>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</si>
  <si>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</si>
  <si>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</si>
  <si>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</si>
  <si>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</si>
  <si>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</si>
  <si>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</si>
  <si>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</si>
  <si>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</si>
  <si>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</si>
  <si>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</si>
  <si>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</si>
  <si>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</si>
  <si>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</si>
  <si>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</si>
  <si>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</si>
  <si>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</si>
  <si>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</si>
  <si>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</si>
  <si>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</si>
  <si>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</si>
  <si>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</si>
  <si>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</si>
  <si>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</si>
  <si>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</si>
  <si>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</si>
  <si>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</si>
  <si>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</si>
  <si>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</si>
  <si>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</si>
  <si>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</si>
  <si>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</si>
  <si>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</si>
  <si>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</si>
  <si>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</si>
  <si>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</si>
  <si>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</si>
  <si>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</si>
  <si>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</si>
  <si>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</si>
  <si>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</si>
  <si>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</si>
  <si>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</si>
  <si>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</si>
  <si>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</si>
  <si>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</si>
  <si>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</si>
  <si>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</si>
  <si>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</si>
  <si>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</si>
  <si>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</si>
  <si>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</si>
  <si>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</si>
  <si>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</si>
  <si>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</si>
  <si>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</si>
  <si>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</si>
  <si>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</si>
  <si>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</si>
  <si>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</si>
  <si>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</si>
  <si>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</si>
  <si>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</si>
  <si>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</si>
  <si>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</si>
  <si>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</si>
  <si>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</si>
  <si>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</si>
  <si>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</si>
  <si>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</si>
  <si>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</si>
  <si>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</si>
  <si>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</si>
  <si>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</si>
  <si>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</si>
  <si>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</si>
  <si>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</si>
  <si>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</si>
  <si>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</si>
  <si>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</si>
  <si>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</si>
  <si>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</si>
  <si>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</si>
  <si>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</si>
  <si>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</si>
  <si>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</si>
  <si>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</si>
  <si>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</si>
  <si>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</si>
  <si>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</si>
  <si>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</si>
  <si>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</si>
  <si>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</si>
  <si>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</si>
  <si>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</si>
  <si>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</si>
  <si>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</si>
  <si>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</si>
  <si>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</si>
  <si>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</si>
  <si>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</si>
  <si>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</si>
  <si>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</si>
  <si>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</si>
  <si>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</si>
  <si>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</si>
  <si>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</si>
  <si>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</si>
  <si>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</si>
  <si>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</si>
  <si>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</si>
  <si>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</si>
  <si>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</si>
  <si>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</si>
  <si>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</si>
  <si>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</si>
  <si>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</si>
  <si>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</si>
  <si>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</si>
  <si>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</si>
  <si>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</si>
  <si>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</si>
  <si>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</si>
  <si>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</si>
  <si>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</si>
  <si>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</si>
  <si>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</si>
  <si>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</si>
  <si>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</si>
  <si>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</si>
  <si>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</si>
  <si>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</si>
  <si>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</si>
  <si>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</si>
  <si>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</si>
  <si>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</si>
  <si>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</si>
  <si>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</si>
  <si>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</si>
  <si>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</si>
  <si>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</si>
  <si>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</si>
  <si>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</si>
  <si>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</si>
  <si>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</si>
  <si>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</si>
  <si>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</si>
  <si>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</si>
  <si>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</si>
  <si>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</si>
  <si>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</si>
  <si>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</si>
  <si>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</si>
  <si>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</si>
  <si>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</si>
  <si>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</si>
  <si>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</si>
  <si>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</si>
  <si>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</si>
  <si>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</si>
  <si>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</si>
  <si>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</si>
  <si>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</si>
  <si>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</si>
  <si>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</si>
  <si>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</si>
  <si>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</si>
  <si>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</si>
  <si>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</si>
  <si>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</si>
  <si>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</si>
  <si>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</si>
  <si>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</si>
  <si>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</si>
  <si>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</si>
  <si>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</si>
  <si>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</si>
  <si>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</si>
  <si>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</si>
  <si>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</si>
  <si>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</si>
  <si>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</si>
  <si>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</si>
  <si>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</si>
  <si>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</si>
  <si>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</si>
  <si>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</si>
  <si>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</si>
  <si>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</si>
  <si>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</si>
  <si>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</si>
  <si>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</si>
  <si>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</si>
  <si>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</si>
  <si>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</si>
  <si>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</si>
  <si>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</si>
  <si>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</si>
  <si>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</si>
  <si>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</si>
  <si>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</si>
  <si>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</si>
  <si>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</si>
  <si>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</si>
  <si>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</si>
  <si>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</si>
  <si>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</si>
  <si>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</si>
  <si>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</si>
  <si>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</si>
  <si>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</si>
  <si>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</si>
  <si>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</si>
  <si>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</si>
  <si>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</si>
  <si>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</si>
  <si>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</si>
  <si>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</si>
  <si>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</si>
  <si>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</si>
  <si>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</si>
  <si>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</si>
  <si>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</si>
  <si>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</si>
  <si>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</si>
  <si>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</si>
  <si>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</si>
  <si>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</si>
  <si>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</si>
  <si>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</si>
  <si>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</si>
  <si>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</si>
  <si>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</si>
  <si>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</si>
  <si>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</si>
  <si>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</si>
  <si>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</si>
  <si>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</si>
  <si>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</si>
  <si>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</si>
  <si>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</si>
  <si>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</si>
  <si>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</si>
  <si>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</si>
  <si>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</si>
  <si>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</si>
  <si>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</si>
  <si>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</si>
  <si>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</si>
  <si>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</si>
  <si>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</si>
  <si>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</si>
  <si>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</si>
  <si>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</si>
  <si>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</si>
  <si>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</si>
  <si>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</si>
  <si>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</si>
  <si>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</si>
  <si>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</si>
  <si>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</si>
  <si>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</si>
  <si>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</si>
  <si>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</si>
  <si>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</si>
  <si>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</si>
  <si>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</si>
  <si>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</si>
  <si>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</si>
  <si>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</si>
  <si>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</si>
  <si>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</si>
  <si>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</si>
  <si>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</si>
  <si>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</si>
  <si>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</si>
  <si>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</si>
  <si>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</si>
  <si>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</si>
  <si>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</si>
  <si>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</si>
  <si>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</si>
  <si>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</si>
  <si>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</si>
  <si>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</si>
  <si>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</si>
  <si>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</si>
  <si>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</si>
  <si>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</si>
  <si>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</si>
  <si>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</si>
  <si>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</si>
  <si>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</si>
  <si>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</si>
  <si>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</si>
  <si>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</si>
  <si>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</si>
  <si>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</si>
  <si>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</si>
  <si>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</si>
  <si>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</si>
  <si>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</si>
  <si>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</si>
  <si>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</si>
  <si>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</si>
  <si>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</si>
  <si>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</si>
  <si>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</si>
  <si>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</si>
  <si>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</si>
  <si>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</si>
  <si>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</si>
  <si>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</si>
  <si>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</si>
  <si>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</si>
  <si>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</si>
  <si>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</si>
  <si>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</si>
  <si>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</si>
  <si>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</si>
  <si>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</si>
  <si>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</si>
  <si>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</si>
  <si>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</si>
  <si>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</si>
  <si>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</si>
  <si>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</si>
  <si>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</si>
  <si>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</si>
  <si>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</si>
  <si>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</si>
  <si>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</si>
  <si>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</si>
  <si>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</si>
  <si>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</si>
  <si>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</si>
  <si>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</si>
  <si>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</si>
  <si>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</si>
  <si>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</si>
  <si>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</si>
  <si>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</si>
  <si>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</si>
  <si>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</si>
  <si>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</si>
  <si>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</si>
  <si>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</si>
  <si>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</si>
  <si>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</si>
  <si>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</si>
  <si>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</si>
  <si>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</si>
  <si>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</si>
  <si>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</si>
  <si>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</si>
  <si>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</si>
  <si>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</si>
  <si>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</si>
  <si>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</si>
  <si>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</si>
  <si>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</si>
  <si>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</si>
  <si>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</si>
  <si>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</si>
  <si>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</si>
  <si>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</si>
  <si>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</si>
  <si>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</si>
  <si>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</si>
  <si>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</si>
  <si>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</si>
  <si>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</si>
  <si>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</si>
  <si>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</si>
  <si>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</si>
  <si>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</si>
  <si>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</si>
  <si>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</si>
  <si>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</si>
  <si>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</si>
  <si>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</si>
  <si>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</si>
  <si>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</si>
  <si>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</si>
  <si>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</si>
  <si>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</si>
  <si>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</si>
  <si>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</si>
  <si>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</si>
  <si>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</si>
  <si>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</si>
  <si>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</si>
  <si>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</si>
  <si>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</si>
  <si>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</si>
  <si>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</si>
  <si>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</si>
  <si>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</si>
  <si>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</si>
  <si>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</si>
  <si>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</si>
  <si>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</si>
  <si>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</si>
  <si>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</si>
  <si>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</si>
  <si>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</si>
  <si>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</si>
  <si>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</si>
  <si>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</si>
  <si>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</si>
  <si>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</si>
  <si>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</si>
  <si>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</si>
  <si>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</si>
  <si>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</si>
  <si>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</si>
  <si>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</si>
  <si>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</si>
  <si>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</si>
  <si>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</si>
  <si>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</si>
  <si>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</si>
  <si>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</si>
  <si>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</si>
  <si>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</si>
  <si>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</si>
  <si>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</si>
  <si>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</si>
  <si>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</si>
  <si>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</si>
  <si>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</si>
  <si>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</si>
  <si>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</si>
  <si>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</si>
  <si>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</si>
  <si>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</si>
  <si>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</si>
  <si>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</si>
  <si>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</si>
  <si>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</si>
  <si>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</si>
  <si>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</si>
  <si>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</si>
  <si>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</si>
  <si>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</si>
  <si>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</si>
  <si>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</si>
  <si>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</si>
  <si>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</si>
  <si>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</si>
  <si>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</si>
  <si>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</si>
  <si>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</si>
  <si>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</si>
  <si>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</si>
  <si>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</si>
  <si>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</si>
  <si>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</si>
  <si>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</si>
  <si>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</si>
  <si>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</si>
  <si>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</si>
  <si>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</si>
  <si>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</si>
  <si>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</si>
  <si>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</si>
  <si>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</si>
  <si>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</si>
  <si>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</si>
  <si>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</si>
  <si>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</si>
  <si>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</si>
  <si>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</si>
  <si>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</si>
  <si>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</si>
  <si>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</si>
  <si>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</si>
  <si>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</si>
  <si>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</si>
  <si>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</si>
  <si>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</si>
  <si>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</si>
  <si>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</si>
  <si>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</si>
  <si>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</si>
  <si>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</si>
  <si>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</si>
  <si>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</si>
  <si>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</si>
  <si>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</si>
  <si>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</si>
  <si>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</si>
  <si>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</si>
  <si>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</si>
  <si>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</si>
  <si>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</si>
  <si>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</si>
  <si>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</si>
  <si>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</si>
  <si>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</si>
  <si>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</si>
  <si>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</si>
  <si>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</si>
  <si>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</si>
  <si>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</si>
  <si>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</si>
  <si>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</si>
  <si>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</si>
  <si>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</si>
  <si>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</si>
  <si>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</si>
  <si>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</si>
  <si>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</si>
  <si>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</si>
  <si>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</si>
  <si>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</si>
  <si>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</si>
  <si>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</si>
  <si>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</si>
  <si>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</si>
  <si>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</si>
  <si>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</si>
  <si>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</si>
  <si>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</si>
  <si>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</si>
  <si>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</si>
  <si>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</si>
  <si>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</si>
  <si>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</si>
  <si>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</si>
  <si>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</si>
  <si>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</si>
  <si>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</si>
  <si>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</si>
  <si>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</si>
  <si>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</si>
  <si>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</si>
  <si>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</si>
  <si>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</si>
  <si>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</si>
  <si>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</si>
  <si>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</si>
  <si>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</si>
  <si>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</si>
  <si>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</si>
  <si>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</si>
  <si>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</si>
  <si>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</si>
  <si>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</si>
  <si>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</si>
  <si>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</si>
  <si>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</si>
  <si>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</si>
  <si>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</si>
  <si>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</si>
  <si>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</si>
  <si>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</si>
  <si>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</si>
  <si>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</si>
  <si>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</si>
  <si>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</si>
  <si>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</si>
  <si>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</si>
  <si>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</si>
  <si>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</si>
  <si>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</si>
  <si>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</si>
  <si>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</si>
  <si>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</si>
  <si>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</si>
  <si>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</si>
  <si>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</si>
  <si>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</si>
  <si>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</si>
  <si>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</si>
  <si>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</si>
  <si>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</si>
  <si>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</si>
  <si>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</si>
  <si>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</si>
  <si>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</si>
  <si>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</si>
  <si>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</si>
  <si>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</si>
  <si>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</si>
  <si>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</si>
  <si>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</si>
  <si>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</si>
  <si>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</si>
  <si>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</si>
  <si>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</si>
  <si>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</si>
  <si>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</si>
  <si>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</si>
  <si>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</si>
  <si>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</si>
  <si>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</si>
  <si>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</si>
  <si>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</si>
  <si>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</si>
  <si>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</si>
  <si>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</si>
  <si>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</si>
  <si>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</si>
  <si>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</si>
  <si>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</si>
  <si>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</si>
  <si>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</si>
  <si>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</si>
  <si>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</si>
  <si>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</si>
  <si>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</si>
  <si>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</si>
  <si>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</si>
  <si>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</si>
  <si>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</si>
  <si>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</si>
  <si>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</si>
  <si>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</si>
  <si>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</si>
  <si>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</si>
  <si>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</si>
  <si>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</si>
  <si>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</si>
  <si>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</si>
  <si>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</si>
  <si>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</si>
  <si>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</si>
  <si>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</si>
  <si>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</si>
  <si>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</si>
  <si>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</si>
  <si>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</si>
  <si>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</si>
  <si>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</si>
  <si>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</si>
  <si>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</si>
  <si>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</si>
  <si>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</si>
  <si>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</si>
  <si>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</si>
  <si>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</si>
  <si>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</si>
  <si>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</si>
  <si>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</si>
  <si>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</si>
  <si>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</si>
  <si>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</si>
  <si>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</si>
  <si>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</si>
  <si>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</si>
  <si>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</si>
  <si>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</si>
  <si>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</si>
  <si>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</si>
  <si>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</si>
  <si>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</si>
  <si>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</si>
  <si>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</si>
  <si>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</si>
  <si>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</si>
  <si>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</si>
  <si>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</si>
  <si>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</si>
  <si>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</si>
  <si>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</si>
  <si>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</si>
  <si>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</si>
  <si>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</si>
  <si>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</si>
  <si>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</si>
  <si>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</si>
  <si>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</si>
  <si>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</si>
  <si>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</si>
  <si>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</si>
  <si>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</si>
  <si>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</si>
  <si>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</si>
  <si>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</si>
  <si>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</si>
  <si>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</si>
  <si>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</si>
  <si>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</si>
  <si>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</si>
  <si>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</si>
  <si>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</si>
  <si>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</si>
  <si>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</si>
  <si>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</si>
  <si>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</si>
  <si>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</si>
  <si>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</si>
  <si>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</si>
  <si>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</si>
  <si>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</si>
  <si>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</si>
  <si>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</si>
  <si>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</si>
  <si>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</si>
  <si>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</si>
  <si>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</si>
  <si>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</si>
  <si>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</si>
  <si>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</si>
  <si>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</si>
  <si>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</si>
  <si>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</si>
  <si>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</si>
  <si>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</si>
  <si>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</si>
  <si>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</si>
  <si>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</si>
  <si>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</si>
  <si>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</si>
  <si>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</si>
  <si>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</si>
  <si>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</si>
  <si>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</si>
  <si>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</si>
  <si>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</si>
  <si>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</si>
  <si>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</si>
  <si>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</si>
  <si>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</si>
  <si>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</si>
  <si>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</si>
  <si>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</si>
  <si>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</si>
  <si>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</si>
  <si>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</si>
  <si>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</si>
  <si>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</si>
  <si>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</si>
  <si>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</si>
  <si>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</si>
  <si>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</si>
  <si>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</si>
  <si>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</si>
  <si>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</si>
  <si>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</si>
  <si>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</si>
  <si>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</si>
  <si>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</si>
  <si>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</si>
  <si>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</si>
  <si>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</si>
  <si>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</si>
  <si>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</si>
  <si>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</si>
  <si>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</si>
  <si>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</si>
  <si>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</si>
  <si>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</si>
  <si>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</si>
  <si>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</si>
  <si>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</si>
  <si>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</si>
  <si>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</si>
  <si>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</si>
  <si>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</si>
  <si>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</si>
  <si>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</si>
  <si>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</si>
  <si>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</si>
  <si>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</si>
  <si>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</si>
  <si>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</si>
  <si>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</si>
  <si>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</si>
  <si>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</si>
  <si>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</si>
  <si>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</si>
  <si>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</si>
  <si>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</si>
  <si>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</si>
  <si>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</si>
  <si>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</si>
  <si>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</si>
  <si>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</si>
  <si>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</si>
  <si>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</si>
  <si>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</si>
  <si>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</si>
  <si>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</si>
  <si>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</si>
  <si>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</si>
  <si>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</si>
  <si>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</si>
  <si>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</si>
  <si>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</si>
  <si>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</si>
  <si>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</si>
  <si>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</si>
  <si>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</si>
  <si>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</si>
  <si>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</si>
  <si>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</si>
  <si>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</si>
  <si>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</si>
  <si>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</si>
  <si>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</si>
  <si>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</si>
  <si>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</si>
  <si>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</si>
  <si>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</si>
  <si>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</si>
  <si>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</si>
  <si>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</si>
  <si>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</si>
  <si>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</si>
  <si>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</si>
  <si>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</si>
  <si>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</si>
  <si>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</si>
  <si>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</si>
  <si>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</si>
  <si>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</si>
  <si>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</si>
  <si>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</si>
  <si>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</si>
  <si>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</si>
  <si>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</si>
  <si>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</si>
  <si>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</si>
  <si>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</si>
  <si>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</si>
  <si>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</si>
  <si>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</si>
  <si>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</si>
  <si>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</si>
  <si>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</si>
  <si>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</si>
  <si>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</si>
  <si>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</si>
  <si>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</si>
  <si>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</si>
  <si>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</si>
  <si>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</si>
  <si>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</si>
  <si>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</si>
  <si>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</si>
  <si>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</si>
  <si>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</si>
  <si>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</si>
  <si>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</si>
  <si>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</si>
  <si>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</si>
  <si>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</si>
  <si>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</si>
  <si>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</si>
  <si>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</si>
  <si>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</si>
  <si>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</si>
  <si>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</si>
  <si>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</si>
  <si>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</si>
  <si>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</si>
  <si>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</si>
  <si>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</si>
  <si>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</si>
  <si>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</si>
  <si>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</si>
  <si>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</si>
  <si>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</si>
  <si>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</si>
  <si>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</si>
  <si>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</si>
  <si>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</si>
  <si>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</si>
  <si>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</si>
  <si>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</si>
  <si>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</si>
  <si>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</si>
  <si>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</si>
  <si>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</si>
  <si>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</si>
  <si>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</si>
  <si>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</si>
  <si>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</si>
  <si>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</si>
  <si>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</si>
  <si>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</si>
  <si>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</si>
  <si>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</si>
  <si>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</si>
  <si>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</si>
  <si>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</si>
  <si>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</si>
  <si>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</si>
  <si>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</si>
  <si>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</si>
  <si>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</si>
  <si>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</si>
  <si>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</si>
  <si>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</si>
  <si>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</si>
  <si>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</si>
  <si>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</si>
  <si>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</si>
  <si>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</si>
  <si>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</si>
  <si>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</si>
  <si>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</si>
  <si>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</si>
  <si>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</si>
  <si>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</si>
  <si>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</si>
  <si>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</si>
  <si>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</si>
  <si>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</si>
  <si>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</si>
  <si>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</si>
  <si>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</si>
  <si>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</si>
  <si>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</si>
  <si>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</si>
  <si>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</si>
  <si>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</si>
  <si>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</si>
  <si>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</si>
  <si>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</si>
  <si>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</si>
  <si>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</si>
  <si>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</si>
  <si>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</si>
  <si>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</si>
  <si>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</si>
  <si>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</si>
  <si>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</si>
  <si>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</si>
  <si>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</si>
  <si>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</si>
  <si>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</si>
  <si>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</si>
  <si>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</si>
  <si>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</si>
  <si>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</si>
  <si>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</si>
  <si>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</si>
  <si>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</si>
  <si>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</si>
  <si>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</si>
  <si>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</si>
  <si>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</si>
  <si>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</si>
  <si>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</si>
  <si>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</si>
  <si>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</si>
  <si>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</si>
  <si>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</si>
  <si>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</si>
  <si>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</si>
  <si>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</si>
  <si>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</si>
  <si>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</si>
  <si>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</si>
  <si>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</si>
  <si>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</si>
  <si>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</si>
  <si>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</si>
  <si>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</si>
  <si>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</si>
  <si>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</si>
  <si>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</si>
  <si>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</si>
  <si>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</si>
  <si>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</si>
  <si>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</si>
  <si>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</si>
  <si>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</si>
  <si>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</si>
  <si>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</si>
  <si>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</si>
  <si>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</si>
  <si>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</si>
  <si>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</si>
  <si>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</si>
  <si>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</si>
  <si>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</si>
  <si>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</si>
  <si>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</si>
  <si>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</si>
  <si>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</si>
  <si>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</si>
  <si>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</si>
  <si>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</si>
  <si>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</si>
  <si>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</si>
  <si>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</si>
  <si>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</si>
  <si>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</si>
  <si>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</si>
  <si>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</si>
  <si>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</si>
  <si>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</si>
  <si>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</si>
  <si>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</si>
  <si>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</si>
  <si>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</si>
  <si>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</si>
  <si>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</si>
  <si>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</si>
  <si>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</si>
  <si>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</si>
  <si>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</si>
  <si>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</si>
  <si>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</si>
  <si>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</si>
  <si>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</si>
  <si>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</si>
  <si>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</si>
  <si>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</si>
  <si>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</si>
  <si>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</si>
  <si>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</si>
  <si>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</si>
  <si>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</si>
  <si>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</si>
  <si>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</si>
  <si>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</si>
  <si>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</si>
  <si>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</si>
  <si>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</si>
  <si>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</si>
  <si>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</si>
  <si>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</si>
  <si>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</si>
  <si>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</si>
  <si>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</si>
  <si>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</si>
  <si>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</si>
  <si>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</si>
  <si>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</si>
  <si>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</si>
  <si>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</si>
  <si>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</si>
  <si>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</si>
  <si>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</si>
  <si>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</si>
  <si>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</si>
  <si>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</si>
  <si>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</si>
  <si>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</si>
  <si>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</si>
  <si>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</si>
  <si>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</si>
  <si>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</si>
  <si>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</si>
  <si>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</si>
  <si>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</si>
  <si>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</si>
  <si>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</si>
  <si>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</si>
  <si>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</si>
  <si>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</si>
  <si>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</si>
  <si>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</si>
  <si>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</si>
  <si>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</si>
  <si>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</si>
  <si>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</si>
  <si>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</si>
  <si>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</si>
  <si>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</si>
  <si>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</si>
  <si>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</si>
  <si>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</si>
  <si>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</si>
  <si>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</si>
  <si>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</si>
  <si>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</si>
  <si>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</si>
  <si>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</si>
  <si>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</si>
  <si>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</si>
  <si>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</si>
  <si>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</si>
  <si>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</si>
  <si>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</si>
  <si>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</si>
  <si>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</si>
  <si>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</si>
  <si>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</si>
  <si>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</si>
  <si>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</si>
  <si>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</si>
  <si>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</si>
  <si>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</si>
  <si>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</si>
  <si>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</si>
  <si>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</si>
  <si>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</si>
  <si>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</si>
  <si>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</si>
  <si>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</si>
  <si>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</si>
  <si>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</si>
  <si>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</si>
  <si>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</si>
  <si>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</si>
  <si>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</si>
  <si>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</si>
  <si>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</si>
  <si>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</si>
  <si>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</si>
  <si>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</si>
  <si>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</si>
  <si>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</si>
  <si>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</si>
  <si>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</si>
  <si>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</si>
  <si>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</si>
  <si>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</si>
  <si>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</si>
  <si>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</si>
  <si>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</si>
  <si>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</si>
  <si>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</si>
  <si>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</si>
  <si>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</si>
  <si>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</si>
  <si>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</si>
  <si>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</si>
  <si>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</si>
  <si>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</si>
  <si>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</si>
  <si>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</si>
  <si>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</si>
  <si>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</si>
  <si>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</si>
  <si>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</si>
  <si>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</si>
  <si>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</si>
  <si>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</si>
  <si>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</si>
  <si>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</si>
  <si>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</si>
  <si>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</si>
  <si>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</si>
  <si>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</si>
  <si>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</si>
  <si>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</si>
  <si>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</si>
  <si>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</si>
  <si>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</si>
  <si>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</si>
  <si>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</si>
  <si>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</si>
  <si>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</si>
  <si>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</si>
  <si>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</si>
  <si>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</si>
  <si>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</si>
  <si>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</si>
  <si>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</si>
  <si>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</si>
  <si>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</si>
  <si>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</si>
  <si>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</si>
  <si>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</si>
  <si>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</si>
  <si>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</si>
  <si>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</si>
  <si>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</si>
  <si>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</si>
  <si>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</si>
  <si>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</si>
  <si>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</si>
  <si>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</si>
  <si>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</si>
  <si>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</si>
  <si>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</si>
  <si>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</si>
  <si>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</si>
  <si>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</si>
  <si>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</si>
  <si>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</si>
  <si>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</si>
  <si>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</si>
  <si>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</si>
  <si>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</si>
  <si>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</si>
  <si>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</si>
  <si>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</si>
  <si>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</si>
  <si>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</si>
  <si>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</si>
  <si>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</si>
  <si>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</si>
  <si>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</si>
  <si>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</si>
  <si>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</si>
  <si>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</si>
  <si>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</si>
  <si>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</si>
  <si>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</si>
  <si>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</si>
  <si>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</si>
  <si>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</si>
  <si>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</si>
  <si>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</si>
  <si>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</si>
  <si>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</si>
  <si>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</si>
  <si>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</si>
  <si>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</si>
  <si>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</si>
  <si>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</si>
  <si>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</si>
  <si>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</si>
  <si>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</si>
  <si>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</si>
  <si>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</si>
  <si>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</si>
  <si>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</si>
  <si>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</si>
  <si>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</si>
  <si>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</si>
  <si>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</si>
  <si>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</si>
  <si>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</si>
  <si>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</si>
  <si>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</si>
  <si>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</si>
  <si>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</si>
  <si>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</si>
  <si>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</si>
  <si>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</si>
  <si>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</si>
  <si>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</si>
  <si>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</si>
  <si>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</si>
  <si>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</si>
  <si>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</si>
  <si>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</si>
  <si>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</si>
  <si>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</si>
  <si>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</si>
  <si>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</si>
  <si>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</si>
  <si>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</si>
  <si>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</si>
  <si>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</si>
  <si>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</si>
  <si>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</si>
  <si>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</si>
  <si>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</si>
  <si>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</si>
  <si>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</si>
  <si>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</si>
  <si>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</si>
  <si>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</si>
  <si>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</si>
  <si>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</si>
  <si>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</si>
  <si>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</si>
  <si>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</si>
  <si>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</si>
  <si>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</si>
  <si>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</si>
  <si>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</si>
  <si>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</si>
  <si>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</si>
  <si>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</si>
  <si>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</si>
  <si>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</si>
  <si>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</si>
  <si>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</si>
  <si>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</si>
  <si>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</si>
  <si>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</si>
  <si>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</si>
  <si>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</si>
  <si>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</si>
  <si>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</si>
  <si>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</si>
  <si>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</si>
  <si>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</si>
  <si>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</si>
  <si>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</si>
  <si>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</si>
  <si>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</si>
  <si>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</si>
  <si>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</si>
  <si>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</si>
  <si>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</si>
  <si>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</si>
  <si>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</si>
  <si>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</si>
  <si>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</si>
  <si>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</si>
  <si>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</si>
  <si>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</si>
  <si>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</si>
  <si>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</si>
  <si>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</si>
  <si>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</si>
  <si>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</si>
  <si>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</si>
  <si>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</si>
  <si>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</si>
  <si>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</si>
  <si>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</si>
  <si>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</si>
  <si>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</si>
  <si>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</si>
  <si>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</si>
  <si>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</si>
  <si>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</si>
  <si>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</si>
  <si>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</si>
  <si>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</si>
  <si>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</si>
  <si>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</si>
  <si>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</si>
  <si>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</si>
  <si>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</si>
  <si>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</si>
  <si>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</si>
  <si>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</si>
  <si>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</si>
  <si>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</si>
  <si>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</si>
  <si>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</si>
  <si>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</si>
  <si>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</si>
  <si>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</si>
  <si>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</si>
  <si>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</si>
  <si>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</si>
  <si>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</si>
  <si>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</si>
  <si>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</si>
  <si>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</si>
  <si>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</si>
  <si>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</si>
  <si>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</si>
  <si>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</si>
  <si>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</si>
  <si>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</si>
  <si>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</si>
  <si>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</si>
  <si>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</si>
  <si>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</si>
  <si>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</si>
  <si>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</si>
  <si>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</si>
  <si>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</si>
  <si>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</si>
  <si>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</si>
  <si>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</si>
  <si>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</si>
  <si>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</si>
  <si>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</si>
  <si>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</si>
  <si>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</si>
  <si>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</si>
  <si>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</si>
  <si>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</si>
  <si>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</si>
  <si>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</si>
  <si>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</si>
  <si>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</si>
  <si>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</si>
  <si>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</si>
  <si>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</si>
  <si>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</si>
  <si>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</si>
  <si>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</si>
  <si>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</si>
  <si>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</si>
  <si>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</si>
  <si>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</si>
  <si>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</si>
  <si>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</si>
  <si>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</si>
  <si>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</si>
  <si>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</si>
  <si>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</si>
  <si>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</si>
  <si>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</si>
  <si>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</si>
  <si>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</si>
  <si>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</si>
  <si>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</si>
  <si>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</si>
  <si>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</si>
  <si>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</si>
  <si>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</si>
  <si>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</si>
  <si>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</si>
  <si>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</si>
  <si>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</si>
  <si>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</si>
  <si>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</si>
  <si>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</si>
  <si>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</si>
  <si>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</si>
  <si>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</si>
  <si>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</si>
  <si>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</si>
  <si>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</si>
  <si>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</si>
  <si>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</si>
  <si>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</si>
  <si>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</si>
  <si>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</si>
  <si>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</si>
  <si>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</si>
  <si>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</si>
  <si>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</si>
  <si>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</si>
  <si>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</si>
  <si>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</si>
  <si>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</si>
  <si>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</si>
  <si>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</si>
  <si>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</si>
  <si>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</si>
  <si>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</si>
  <si>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</si>
  <si>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</si>
  <si>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</si>
  <si>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</si>
  <si>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</si>
  <si>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</si>
  <si>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</si>
  <si>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</si>
  <si>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</si>
  <si>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</si>
  <si>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</si>
  <si>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</si>
  <si>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</si>
  <si>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</si>
  <si>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</si>
  <si>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</si>
  <si>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</si>
  <si>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</si>
  <si>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</si>
  <si>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</si>
  <si>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</si>
  <si>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</si>
  <si>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</si>
  <si>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</si>
  <si>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</si>
  <si>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</si>
  <si>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</si>
  <si>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</si>
  <si>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</si>
  <si>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</si>
  <si>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</si>
  <si>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</si>
  <si>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</si>
  <si>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</si>
  <si>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</si>
  <si>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</si>
  <si>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</si>
  <si>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</si>
  <si>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</si>
  <si>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</si>
  <si>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</si>
  <si>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</si>
  <si>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</si>
  <si>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</si>
  <si>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</si>
  <si>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</si>
  <si>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</si>
  <si>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</si>
  <si>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</si>
  <si>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</si>
  <si>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</si>
  <si>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</si>
  <si>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</si>
  <si>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</si>
  <si>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</si>
  <si>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</si>
  <si>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</si>
  <si>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</si>
  <si>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</si>
  <si>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</si>
  <si>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</si>
  <si>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</si>
  <si>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</si>
  <si>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</si>
  <si>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</si>
  <si>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</si>
  <si>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</si>
  <si>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</si>
  <si>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</si>
  <si>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</si>
  <si>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</si>
  <si>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</si>
  <si>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</si>
  <si>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</si>
  <si>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</si>
  <si>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</si>
  <si>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</si>
  <si>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</si>
  <si>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</si>
  <si>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</si>
  <si>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</si>
  <si>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</si>
  <si>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</si>
  <si>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</si>
  <si>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</si>
  <si>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</si>
  <si>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</si>
  <si>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</si>
  <si>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</si>
  <si>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</si>
  <si>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</si>
  <si>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</si>
  <si>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</si>
  <si>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</si>
  <si>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</si>
  <si>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</si>
  <si>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</si>
  <si>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</si>
  <si>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</si>
  <si>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</si>
  <si>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</si>
  <si>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</si>
  <si>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</si>
  <si>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</si>
  <si>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</si>
  <si>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</si>
  <si>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</si>
  <si>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</si>
  <si>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</si>
  <si>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</si>
  <si>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</si>
  <si>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</si>
  <si>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</si>
  <si>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</si>
  <si>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</si>
  <si>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</si>
  <si>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</si>
  <si>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</si>
  <si>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</si>
  <si>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</si>
  <si>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</si>
  <si>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</si>
  <si>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</si>
  <si>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</si>
  <si>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</si>
  <si>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</si>
  <si>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</si>
  <si>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</si>
  <si>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</si>
  <si>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</si>
  <si>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</si>
  <si>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</si>
  <si>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</si>
  <si>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</si>
  <si>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</si>
  <si>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</si>
  <si>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</si>
  <si>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</si>
  <si>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</si>
  <si>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</si>
  <si>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</si>
  <si>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</si>
  <si>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</si>
  <si>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</si>
  <si>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</si>
  <si>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</si>
  <si>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</si>
  <si>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</si>
  <si>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</si>
  <si>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</si>
  <si>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</si>
  <si>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</si>
  <si>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</si>
  <si>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</si>
  <si>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</si>
  <si>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</si>
  <si>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</si>
  <si>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</si>
  <si>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</si>
  <si>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</si>
  <si>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</si>
  <si>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</si>
  <si>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</si>
  <si>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</si>
  <si>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</si>
  <si>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</si>
  <si>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</si>
  <si>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</si>
  <si>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</si>
  <si>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</si>
  <si>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</si>
  <si>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</si>
  <si>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</si>
  <si>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</si>
  <si>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</si>
  <si>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</si>
  <si>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</si>
  <si>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</si>
  <si>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</si>
  <si>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</si>
  <si>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</si>
  <si>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</si>
  <si>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</si>
  <si>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</si>
  <si>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</si>
  <si>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</si>
  <si>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</si>
  <si>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</si>
  <si>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</si>
  <si>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</si>
  <si>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</si>
  <si>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</si>
  <si>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</si>
  <si>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</si>
  <si>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</si>
  <si>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</si>
  <si>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</si>
  <si>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</si>
  <si>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</si>
  <si>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</si>
  <si>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</si>
  <si>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</si>
  <si>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</si>
  <si>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</si>
  <si>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</si>
  <si>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</si>
  <si>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</si>
  <si>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</si>
  <si>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</si>
  <si>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</si>
  <si>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</si>
  <si>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</si>
  <si>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</si>
  <si>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</si>
  <si>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</si>
  <si>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</si>
  <si>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</si>
  <si>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</si>
  <si>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</si>
  <si>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</si>
  <si>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</si>
  <si>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</si>
  <si>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</si>
  <si>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</si>
  <si>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</si>
  <si>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</si>
  <si>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</si>
  <si>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</si>
  <si>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</si>
  <si>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</si>
  <si>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</si>
  <si>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</si>
  <si>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</si>
  <si>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</si>
  <si>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</si>
  <si>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</si>
  <si>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</si>
  <si>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</si>
  <si>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</si>
  <si>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</si>
  <si>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</si>
  <si>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</si>
  <si>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</si>
  <si>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</si>
  <si>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</si>
  <si>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</si>
  <si>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</si>
  <si>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</si>
  <si>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</si>
  <si>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</si>
  <si>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</si>
  <si>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</si>
  <si>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</si>
  <si>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</si>
  <si>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</si>
  <si>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</si>
  <si>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</si>
  <si>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</si>
  <si>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</si>
  <si>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</si>
  <si>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</si>
  <si>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</si>
  <si>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</si>
  <si>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</si>
  <si>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</si>
  <si>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</si>
  <si>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</si>
  <si>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</si>
  <si>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</si>
  <si>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</si>
  <si>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</si>
  <si>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</si>
  <si>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</si>
  <si>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</si>
  <si>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</si>
  <si>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</si>
  <si>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</si>
  <si>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</si>
  <si>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</si>
  <si>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</si>
  <si>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</si>
  <si>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</si>
  <si>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</si>
  <si>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</si>
  <si>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</si>
  <si>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</si>
  <si>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</si>
  <si>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</si>
  <si>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</si>
  <si>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</si>
  <si>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</si>
  <si>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</si>
  <si>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</si>
  <si>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</si>
  <si>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</si>
  <si>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</si>
  <si>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</si>
  <si>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</si>
  <si>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</si>
  <si>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</si>
  <si>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</si>
  <si>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</si>
  <si>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</si>
  <si>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</si>
  <si>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</si>
  <si>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</si>
  <si>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</si>
  <si>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</si>
  <si>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</si>
  <si>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</si>
  <si>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</si>
  <si>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</si>
  <si>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</si>
  <si>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</si>
  <si>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</si>
  <si>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</si>
  <si>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</si>
  <si>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</si>
  <si>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</si>
  <si>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</si>
  <si>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</si>
  <si>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</si>
  <si>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</si>
  <si>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</si>
  <si>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</si>
  <si>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</si>
  <si>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</si>
  <si>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</si>
  <si>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</si>
  <si>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</si>
  <si>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</si>
  <si>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</si>
  <si>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</si>
  <si>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</si>
  <si>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</si>
  <si>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</si>
  <si>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</si>
  <si>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</si>
  <si>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</si>
  <si>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</si>
  <si>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</si>
  <si>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</si>
  <si>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</si>
  <si>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</si>
  <si>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</si>
  <si>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</si>
  <si>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</si>
  <si>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</si>
  <si>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</si>
  <si>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</si>
  <si>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</si>
  <si>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</si>
  <si>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</si>
  <si>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</si>
  <si>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</si>
  <si>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</si>
  <si>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</si>
  <si>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</si>
  <si>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</si>
  <si>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</si>
  <si>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</si>
  <si>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</si>
  <si>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</si>
  <si>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</si>
  <si>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</si>
  <si>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</si>
  <si>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</si>
  <si>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</si>
  <si>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</si>
  <si>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</si>
  <si>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</si>
  <si>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</si>
  <si>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</si>
  <si>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</si>
  <si>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</si>
  <si>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</si>
  <si>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</si>
  <si>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</si>
  <si>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</si>
  <si>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</si>
  <si>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</si>
  <si>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</si>
  <si>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</si>
  <si>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</si>
  <si>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</si>
  <si>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</si>
  <si>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</si>
  <si>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</si>
  <si>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</si>
  <si>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</si>
  <si>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</si>
  <si>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</si>
  <si>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</si>
  <si>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</si>
  <si>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</si>
  <si>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</si>
  <si>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</si>
  <si>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</si>
  <si>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</si>
  <si>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</si>
  <si>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</si>
  <si>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</si>
  <si>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</si>
  <si>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</si>
  <si>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</si>
  <si>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</si>
  <si>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</si>
  <si>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</si>
  <si>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</si>
  <si>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</si>
  <si>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</si>
  <si>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</si>
  <si>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</si>
  <si>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</si>
  <si>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</si>
  <si>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</si>
  <si>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</si>
  <si>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</si>
  <si>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</si>
  <si>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</si>
  <si>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</si>
  <si>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</si>
  <si>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</si>
  <si>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</si>
  <si>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</si>
  <si>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</si>
  <si>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</si>
  <si>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</si>
  <si>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</si>
  <si>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</si>
  <si>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</si>
  <si>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</si>
  <si>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</si>
  <si>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</si>
  <si>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</si>
  <si>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</si>
  <si>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</si>
  <si>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</si>
  <si>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</si>
  <si>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</si>
  <si>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</si>
  <si>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</si>
  <si>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</si>
  <si>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</si>
  <si>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</si>
  <si>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</si>
  <si>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</si>
  <si>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</si>
  <si>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</si>
  <si>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</si>
  <si>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</si>
  <si>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</si>
  <si>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</si>
  <si>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</si>
  <si>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</si>
  <si>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</si>
  <si>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</si>
  <si>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</si>
  <si>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</si>
  <si>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</si>
  <si>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</si>
  <si>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</si>
  <si>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</si>
  <si>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</si>
  <si>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</si>
  <si>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</si>
  <si>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</si>
  <si>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</si>
  <si>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</si>
  <si>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</si>
  <si>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</si>
  <si>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</si>
  <si>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</si>
  <si>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</si>
  <si>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</si>
  <si>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</si>
  <si>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</si>
  <si>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</si>
  <si>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</si>
  <si>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</si>
  <si>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</si>
  <si>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</si>
  <si>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</si>
  <si>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</si>
  <si>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</si>
  <si>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</si>
  <si>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</si>
  <si>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</si>
  <si>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</si>
  <si>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</si>
  <si>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</si>
  <si>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</si>
  <si>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</si>
  <si>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</si>
  <si>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</si>
  <si>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</si>
  <si>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</si>
  <si>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</si>
  <si>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</si>
  <si>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</si>
  <si>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</si>
  <si>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</si>
  <si>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</si>
  <si>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</si>
  <si>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</si>
  <si>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</si>
  <si>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</si>
  <si>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</si>
  <si>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</si>
  <si>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</si>
  <si>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</si>
  <si>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</si>
  <si>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</si>
  <si>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</si>
  <si>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</si>
  <si>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</si>
  <si>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</si>
  <si>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</si>
  <si>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</si>
  <si>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</si>
  <si>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</si>
  <si>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</si>
  <si>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</si>
  <si>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</si>
  <si>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</si>
  <si>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</si>
  <si>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</si>
  <si>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</si>
  <si>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</si>
  <si>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</si>
  <si>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</si>
  <si>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</si>
  <si>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</si>
  <si>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</si>
  <si>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</si>
  <si>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</si>
  <si>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</si>
  <si>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</si>
  <si>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</si>
  <si>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</si>
  <si>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</si>
  <si>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</si>
  <si>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</si>
  <si>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</si>
  <si>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</si>
  <si>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</si>
  <si>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</si>
  <si>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</si>
  <si>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</si>
  <si>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</si>
  <si>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</si>
  <si>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</si>
  <si>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</si>
  <si>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</si>
  <si>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</si>
  <si>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</si>
  <si>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</si>
  <si>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</si>
  <si>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</si>
  <si>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</si>
  <si>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</si>
  <si>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</si>
  <si>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</si>
  <si>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</si>
  <si>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</si>
  <si>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</si>
  <si>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</si>
  <si>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</si>
  <si>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</si>
  <si>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</si>
  <si>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</si>
  <si>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</si>
  <si>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</si>
  <si>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</si>
  <si>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</si>
  <si>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</si>
  <si>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</si>
  <si>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</si>
  <si>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</si>
  <si>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</si>
  <si>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</si>
  <si>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</si>
  <si>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</si>
  <si>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</si>
  <si>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</si>
  <si>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</si>
  <si>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</si>
  <si>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</si>
  <si>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</si>
  <si>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</si>
  <si>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</si>
  <si>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</si>
  <si>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</si>
  <si>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</si>
  <si>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</si>
  <si>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</si>
  <si>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</si>
  <si>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</si>
  <si>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</si>
  <si>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</si>
  <si>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</si>
  <si>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</si>
  <si>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</si>
  <si>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</si>
  <si>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</si>
  <si>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</si>
  <si>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</si>
  <si>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</si>
  <si>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</si>
  <si>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</si>
  <si>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</si>
  <si>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</si>
  <si>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</si>
  <si>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</si>
  <si>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</si>
  <si>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</si>
  <si>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</si>
  <si>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</si>
  <si>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</si>
  <si>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</si>
  <si>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</si>
  <si>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</si>
  <si>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</si>
  <si>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</si>
  <si>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</si>
  <si>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</si>
  <si>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</si>
  <si>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</si>
  <si>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</si>
  <si>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</si>
  <si>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</si>
  <si>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</si>
  <si>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</si>
  <si>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</si>
  <si>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</si>
  <si>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</si>
  <si>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</si>
  <si>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</si>
  <si>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</si>
  <si>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</si>
  <si>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</si>
  <si>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</si>
  <si>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</si>
  <si>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</si>
  <si>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</si>
  <si>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</si>
  <si>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</si>
  <si>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</si>
  <si>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</si>
  <si>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</si>
  <si>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</si>
  <si>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</si>
  <si>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</si>
  <si>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</si>
  <si>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</si>
  <si>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</si>
  <si>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</si>
  <si>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</si>
  <si>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</si>
  <si>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</si>
  <si>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</si>
  <si>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</si>
  <si>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</si>
  <si>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</si>
  <si>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</si>
  <si>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</si>
  <si>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</si>
  <si>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</si>
  <si>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</si>
  <si>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</si>
  <si>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</si>
  <si>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</si>
  <si>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</si>
  <si>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</si>
  <si>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</si>
  <si>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</si>
  <si>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</si>
  <si>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</si>
  <si>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</si>
  <si>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</si>
  <si>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</si>
  <si>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</si>
  <si>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</si>
  <si>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</si>
  <si>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</si>
  <si>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</si>
  <si>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</si>
  <si>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</si>
  <si>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</si>
  <si>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</si>
  <si>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</si>
  <si>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</si>
  <si>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</si>
  <si>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</si>
  <si>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</si>
  <si>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</si>
  <si>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</si>
  <si>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</si>
  <si>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</si>
  <si>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</si>
  <si>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</si>
  <si>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</si>
  <si>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</si>
  <si>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</si>
  <si>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</si>
  <si>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</si>
  <si>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</si>
  <si>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</si>
  <si>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</si>
  <si>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</si>
  <si>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</si>
  <si>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</si>
  <si>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</si>
  <si>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</si>
  <si>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</si>
  <si>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</si>
  <si>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</si>
  <si>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</si>
  <si>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</si>
  <si>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</si>
  <si>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</si>
  <si>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</si>
  <si>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</si>
  <si>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</si>
  <si>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</si>
  <si>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</si>
  <si>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</si>
  <si>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</si>
  <si>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</si>
  <si>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</si>
  <si>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</si>
  <si>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</si>
  <si>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</si>
  <si>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</si>
  <si>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</si>
  <si>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</si>
  <si>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</si>
  <si>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</si>
  <si>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</si>
  <si>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</si>
  <si>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</si>
  <si>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</si>
  <si>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</si>
  <si>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</si>
  <si>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</si>
  <si>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</si>
  <si>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</si>
  <si>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</si>
  <si>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</si>
  <si>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</si>
  <si>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</si>
  <si>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</si>
  <si>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</si>
  <si>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</si>
  <si>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</si>
  <si>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</si>
  <si>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</si>
  <si>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</si>
  <si>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</si>
  <si>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</si>
  <si>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</si>
  <si>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</si>
  <si>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</si>
  <si>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</si>
  <si>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</si>
  <si>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</si>
  <si>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</si>
  <si>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</si>
  <si>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</si>
  <si>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</si>
  <si>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</si>
  <si>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</si>
  <si>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</si>
  <si>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</si>
  <si>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</si>
  <si>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</si>
  <si>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</si>
  <si>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</si>
  <si>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</si>
  <si>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</si>
  <si>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</si>
  <si>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</si>
  <si>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</si>
  <si>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</si>
  <si>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</si>
  <si>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</si>
  <si>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</si>
  <si>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</si>
  <si>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</si>
  <si>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</si>
  <si>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</si>
  <si>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</si>
  <si>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</si>
  <si>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</si>
  <si>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</si>
  <si>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</si>
  <si>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</si>
  <si>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</si>
  <si>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</si>
  <si>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</si>
  <si>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</si>
  <si>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</si>
  <si>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</si>
  <si>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</si>
  <si>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</si>
  <si>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</si>
  <si>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</si>
  <si>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</si>
  <si>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</si>
  <si>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</si>
  <si>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</si>
  <si>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</si>
  <si>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</si>
  <si>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</si>
  <si>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</si>
  <si>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</si>
  <si>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</si>
  <si>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</si>
  <si>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</si>
  <si>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</si>
  <si>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</si>
  <si>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</si>
  <si>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</si>
  <si>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</si>
  <si>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</si>
  <si>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</si>
  <si>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</si>
  <si>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</si>
  <si>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</si>
  <si>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</si>
  <si>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</si>
  <si>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</si>
  <si>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</si>
  <si>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</si>
  <si>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</si>
  <si>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</si>
  <si>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</si>
  <si>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</si>
  <si>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</si>
  <si>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</si>
  <si>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</si>
  <si>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</si>
  <si>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</si>
  <si>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</si>
  <si>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</si>
  <si>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</si>
  <si>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</si>
  <si>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</si>
  <si>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</si>
  <si>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</si>
  <si>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</si>
  <si>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</si>
  <si>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</si>
  <si>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</si>
  <si>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</si>
  <si>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</si>
  <si>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</si>
  <si>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</si>
  <si>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</si>
  <si>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</si>
  <si>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</si>
  <si>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</si>
  <si>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</si>
  <si>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</si>
  <si>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</si>
  <si>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</si>
  <si>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</si>
  <si>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</si>
  <si>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</si>
  <si>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</si>
  <si>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</si>
  <si>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</si>
  <si>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</si>
  <si>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</si>
  <si>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</si>
  <si>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</si>
  <si>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</si>
  <si>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</si>
  <si>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</si>
  <si>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</si>
  <si>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</si>
  <si>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</si>
  <si>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</si>
  <si>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</si>
  <si>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</si>
  <si>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</si>
  <si>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</si>
  <si>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</si>
  <si>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</si>
  <si>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</si>
  <si>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</si>
  <si>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</si>
  <si>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</si>
  <si>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</si>
  <si>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</si>
  <si>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</si>
  <si>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</si>
  <si>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</si>
  <si>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</si>
  <si>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</si>
  <si>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</si>
  <si>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</si>
  <si>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</si>
  <si>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</si>
  <si>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</si>
  <si>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</si>
  <si>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</si>
  <si>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</si>
  <si>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</si>
  <si>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</si>
  <si>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</si>
  <si>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</si>
  <si>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</si>
  <si>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</si>
  <si>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</si>
  <si>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</si>
  <si>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</si>
  <si>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</si>
  <si>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</si>
  <si>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</si>
  <si>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</si>
  <si>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</si>
  <si>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</si>
  <si>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</si>
  <si>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</si>
  <si>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</si>
  <si>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</si>
  <si>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</si>
  <si>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</si>
  <si>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</si>
  <si>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</si>
  <si>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</si>
  <si>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</si>
  <si>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</si>
  <si>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</si>
  <si>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</si>
  <si>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</si>
  <si>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</si>
  <si>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</si>
  <si>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</si>
  <si>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</si>
  <si>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</si>
  <si>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</si>
  <si>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</si>
  <si>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</si>
  <si>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</si>
  <si>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</si>
  <si>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</si>
  <si>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</si>
  <si>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</si>
  <si>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</si>
  <si>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</si>
  <si>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</si>
  <si>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</si>
  <si>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</si>
  <si>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</si>
  <si>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</si>
  <si>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</si>
  <si>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</si>
  <si>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</si>
  <si>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</si>
  <si>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</si>
  <si>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</si>
  <si>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</si>
  <si>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</si>
  <si>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</si>
  <si>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</si>
  <si>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</si>
  <si>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</si>
  <si>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</si>
  <si>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</si>
  <si>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</si>
  <si>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</si>
  <si>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</si>
  <si>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</si>
  <si>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</si>
  <si>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</si>
  <si>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</si>
  <si>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</si>
  <si>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</si>
  <si>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</si>
  <si>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</si>
  <si>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</si>
  <si>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</si>
  <si>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</si>
  <si>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</si>
  <si>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</si>
  <si>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</si>
  <si>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</si>
  <si>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</si>
  <si>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</si>
  <si>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</si>
  <si>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</si>
  <si>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</si>
  <si>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</si>
  <si>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</si>
  <si>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</si>
  <si>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</si>
  <si>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</si>
  <si>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</si>
  <si>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</si>
  <si>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</si>
  <si>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</si>
  <si>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</si>
  <si>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</si>
  <si>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</si>
  <si>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</si>
  <si>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</si>
  <si>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</si>
  <si>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</si>
  <si>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</si>
  <si>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</si>
  <si>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</si>
  <si>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</si>
  <si>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</si>
  <si>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</si>
  <si>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</si>
  <si>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</si>
  <si>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</si>
  <si>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</si>
  <si>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</si>
  <si>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</si>
  <si>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</si>
  <si>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</si>
  <si>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</si>
  <si>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</si>
  <si>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</si>
  <si>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</si>
  <si>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</si>
  <si>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</si>
  <si>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</si>
  <si>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</si>
  <si>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</si>
  <si>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</si>
  <si>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</si>
  <si>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</si>
  <si>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</si>
  <si>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</si>
  <si>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</si>
  <si>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</si>
  <si>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</si>
  <si>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</si>
  <si>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</si>
  <si>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</si>
  <si>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</si>
  <si>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</si>
  <si>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</si>
  <si>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</si>
  <si>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</si>
  <si>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</si>
  <si>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</si>
  <si>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</si>
  <si>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</si>
  <si>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</si>
  <si>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</si>
  <si>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</si>
  <si>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</si>
  <si>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</si>
  <si>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</si>
  <si>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</si>
  <si>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</si>
  <si>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</si>
  <si>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</si>
  <si>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</si>
  <si>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</si>
  <si>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</si>
  <si>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</si>
  <si>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</si>
  <si>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</si>
  <si>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</si>
  <si>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</si>
  <si>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</si>
  <si>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</si>
  <si>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</si>
  <si>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</si>
  <si>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</si>
  <si>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</si>
  <si>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</si>
  <si>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</si>
  <si>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</si>
  <si>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</si>
  <si>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</si>
  <si>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</si>
  <si>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</si>
  <si>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</si>
  <si>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</si>
  <si>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</si>
  <si>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</si>
  <si>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</si>
  <si>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</si>
  <si>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</si>
  <si>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</si>
  <si>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</si>
  <si>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</si>
  <si>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</si>
  <si>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</si>
  <si>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</si>
  <si>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</si>
  <si>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</si>
  <si>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</si>
  <si>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</si>
  <si>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</si>
  <si>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</si>
  <si>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</si>
  <si>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</si>
  <si>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</si>
  <si>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</si>
  <si>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</si>
  <si>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</si>
  <si>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</si>
  <si>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</si>
  <si>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</si>
  <si>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</si>
  <si>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</si>
  <si>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</si>
  <si>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</si>
  <si>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</si>
  <si>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</si>
  <si>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</si>
  <si>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</si>
  <si>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</si>
  <si>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</si>
  <si>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</si>
  <si>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</si>
  <si>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</si>
  <si>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</si>
  <si>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</si>
  <si>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</si>
  <si>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</si>
  <si>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</si>
  <si>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</si>
  <si>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</si>
  <si>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</si>
  <si>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</si>
  <si>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</si>
  <si>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</si>
  <si>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</si>
  <si>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</si>
  <si>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</si>
  <si>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</si>
  <si>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</si>
  <si>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</si>
  <si>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</si>
  <si>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</si>
  <si>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</si>
  <si>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</si>
  <si>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</si>
  <si>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</si>
  <si>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</si>
  <si>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</si>
  <si>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</si>
  <si>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</si>
  <si>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</si>
  <si>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</si>
  <si>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</si>
  <si>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</si>
  <si>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</si>
  <si>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</si>
  <si>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</si>
  <si>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</si>
  <si>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</si>
  <si>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</si>
  <si>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</si>
  <si>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</si>
  <si>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</si>
  <si>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</si>
  <si>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</si>
  <si>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</si>
  <si>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</si>
  <si>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</si>
  <si>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</si>
  <si>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</si>
  <si>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</si>
  <si>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</si>
  <si>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</si>
  <si>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</si>
  <si>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</si>
  <si>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</si>
  <si>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</si>
  <si>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</si>
  <si>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</si>
  <si>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</si>
  <si>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</si>
  <si>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</si>
  <si>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</si>
  <si>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</si>
  <si>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</si>
  <si>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</si>
  <si>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</si>
  <si>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</si>
  <si>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</si>
  <si>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</si>
  <si>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</si>
  <si>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</si>
  <si>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</si>
  <si>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</si>
  <si>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</si>
  <si>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</si>
  <si>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</si>
  <si>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</si>
  <si>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</si>
  <si>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</si>
  <si>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</si>
  <si>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</si>
  <si>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</si>
  <si>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</si>
  <si>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</si>
  <si>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</si>
  <si>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</si>
  <si>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</si>
  <si>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</si>
  <si>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</si>
  <si>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</si>
  <si>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</si>
  <si>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</si>
  <si>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</si>
  <si>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</si>
  <si>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</si>
  <si>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</si>
  <si>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</si>
  <si>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</si>
  <si>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</si>
  <si>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</si>
  <si>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</si>
  <si>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</si>
  <si>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</si>
  <si>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</si>
  <si>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</si>
  <si>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</si>
  <si>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</si>
  <si>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</si>
  <si>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</si>
  <si>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</si>
  <si>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</si>
  <si>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</si>
  <si>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</si>
  <si>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</si>
  <si>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</si>
  <si>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</si>
  <si>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</si>
  <si>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</si>
  <si>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</si>
  <si>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</si>
  <si>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</si>
  <si>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</si>
  <si>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</si>
  <si>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</si>
  <si>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</si>
  <si>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</si>
  <si>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</si>
  <si>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</si>
  <si>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</si>
  <si>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</si>
  <si>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</si>
  <si>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</si>
  <si>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</si>
  <si>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</si>
  <si>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</si>
  <si>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</si>
  <si>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</si>
  <si>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</si>
  <si>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</si>
  <si>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</si>
  <si>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</si>
  <si>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</si>
  <si>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</si>
  <si>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</si>
  <si>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</si>
  <si>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</si>
  <si>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</si>
  <si>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</si>
  <si>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</si>
  <si>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</si>
  <si>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</si>
  <si>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</si>
  <si>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</si>
  <si>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</si>
  <si>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</si>
  <si>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</si>
  <si>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</si>
  <si>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</si>
  <si>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</si>
  <si>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</si>
  <si>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</si>
  <si>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</si>
  <si>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</si>
  <si>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</si>
  <si>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</si>
  <si>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</si>
  <si>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</si>
  <si>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</si>
  <si>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</si>
  <si>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</si>
  <si>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</si>
  <si>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</si>
  <si>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</si>
  <si>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</si>
  <si>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</si>
  <si>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</si>
  <si>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</si>
  <si>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</si>
  <si>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</si>
  <si>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</si>
  <si>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</si>
  <si>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</si>
  <si>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</si>
  <si>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</si>
  <si>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</si>
  <si>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</si>
  <si>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</si>
  <si>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</si>
  <si>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</si>
  <si>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</si>
  <si>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</si>
  <si>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</si>
  <si>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</si>
  <si>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</si>
  <si>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</si>
  <si>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</si>
  <si>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</si>
  <si>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</si>
  <si>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</si>
  <si>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</si>
  <si>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</si>
  <si>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</si>
  <si>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</si>
  <si>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</si>
  <si>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</si>
  <si>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</si>
  <si>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</si>
  <si>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</si>
  <si>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</si>
  <si>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</si>
  <si>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</si>
  <si>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</si>
  <si>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</si>
  <si>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</si>
  <si>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</si>
  <si>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</si>
  <si>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</si>
  <si>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</si>
  <si>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</si>
  <si>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</si>
  <si>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</si>
  <si>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</si>
  <si>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</si>
  <si>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</si>
  <si>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</si>
  <si>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</si>
  <si>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</si>
  <si>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</si>
  <si>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</si>
  <si>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</si>
  <si>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</si>
  <si>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</si>
  <si>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</si>
  <si>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</si>
  <si>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</si>
  <si>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</si>
  <si>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</si>
  <si>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</si>
  <si>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</si>
  <si>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</si>
  <si>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</si>
  <si>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</si>
  <si>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</si>
  <si>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</si>
  <si>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</si>
  <si>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</si>
  <si>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</si>
  <si>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</si>
  <si>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</si>
  <si>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</si>
  <si>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</si>
  <si>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</si>
  <si>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</si>
  <si>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</si>
  <si>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</si>
  <si>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</si>
  <si>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</si>
  <si>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</si>
  <si>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</si>
  <si>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</si>
  <si>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</si>
  <si>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</si>
  <si>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</si>
  <si>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</si>
  <si>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</si>
  <si>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</si>
  <si>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</si>
  <si>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</si>
  <si>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</si>
  <si>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</si>
  <si>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</si>
  <si>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</si>
  <si>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</si>
  <si>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</si>
  <si>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</si>
  <si>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</si>
  <si>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</si>
  <si>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</si>
  <si>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</si>
  <si>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</si>
  <si>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</si>
  <si>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</si>
  <si>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</si>
  <si>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</si>
  <si>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</si>
  <si>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</si>
  <si>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</si>
  <si>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</si>
  <si>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</si>
  <si>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</si>
  <si>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</si>
  <si>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</si>
  <si>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</si>
  <si>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</si>
  <si>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</si>
  <si>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</si>
  <si>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</si>
  <si>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</si>
  <si>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</si>
  <si>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</si>
  <si>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</si>
  <si>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</si>
  <si>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</si>
  <si>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</si>
  <si>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</si>
  <si>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</si>
  <si>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</si>
  <si>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</si>
  <si>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</si>
  <si>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</si>
  <si>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</si>
  <si>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</si>
  <si>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</si>
  <si>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</si>
  <si>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</si>
  <si>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</si>
  <si>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</si>
  <si>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</si>
  <si>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</si>
  <si>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</si>
  <si>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</si>
  <si>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</si>
  <si>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</si>
  <si>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</si>
  <si>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</si>
  <si>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</si>
  <si>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</si>
  <si>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</si>
  <si>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</si>
  <si>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</si>
  <si>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</si>
  <si>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</si>
  <si>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</si>
  <si>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</si>
  <si>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</si>
  <si>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</si>
  <si>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</si>
  <si>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</si>
  <si>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</si>
  <si>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</si>
  <si>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</si>
  <si>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</si>
  <si>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</si>
  <si>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</si>
  <si>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</si>
  <si>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</si>
  <si>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</si>
  <si>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</si>
  <si>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</si>
  <si>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</si>
  <si>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</si>
  <si>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</si>
  <si>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</si>
  <si>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</si>
  <si>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</si>
  <si>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</si>
  <si>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</si>
  <si>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</si>
  <si>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</si>
  <si>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</si>
  <si>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</si>
  <si>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</si>
  <si>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</si>
  <si>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</si>
  <si>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</si>
  <si>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</si>
  <si>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</si>
  <si>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</si>
  <si>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</si>
  <si>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</si>
  <si>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</si>
  <si>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</si>
  <si>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</si>
  <si>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</si>
  <si>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</si>
  <si>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</si>
  <si>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</si>
  <si>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</si>
  <si>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</si>
  <si>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</si>
  <si>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</si>
  <si>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</si>
  <si>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</si>
  <si>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</si>
  <si>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</si>
  <si>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</si>
  <si>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</si>
  <si>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</si>
  <si>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</si>
  <si>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</si>
  <si>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</si>
  <si>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</si>
  <si>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</si>
  <si>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</si>
  <si>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</si>
  <si>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</si>
  <si>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</si>
  <si>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</si>
  <si>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</si>
  <si>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</si>
  <si>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</si>
  <si>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</si>
  <si>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</si>
  <si>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</si>
  <si>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</si>
  <si>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</si>
  <si>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</si>
  <si>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</si>
  <si>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</si>
  <si>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</si>
  <si>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</si>
  <si>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</si>
  <si>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</si>
  <si>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</si>
  <si>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</si>
  <si>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</si>
  <si>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</si>
  <si>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</si>
  <si>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</si>
  <si>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</si>
  <si>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</si>
  <si>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</si>
  <si>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</si>
  <si>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</si>
  <si>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</si>
  <si>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</si>
  <si>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</si>
  <si>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</si>
  <si>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</si>
  <si>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</si>
  <si>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</si>
  <si>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</si>
  <si>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</si>
  <si>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</si>
  <si>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</si>
  <si>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</si>
  <si>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</si>
  <si>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</si>
  <si>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</si>
  <si>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</si>
  <si>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</si>
  <si>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</si>
  <si>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</si>
  <si>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</si>
  <si>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</si>
  <si>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</si>
  <si>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</si>
  <si>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</si>
  <si>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</si>
  <si>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</si>
  <si>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</si>
  <si>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</si>
  <si>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</si>
  <si>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</si>
  <si>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</si>
  <si>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</si>
  <si>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</si>
  <si>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</si>
  <si>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</si>
  <si>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</si>
  <si>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</si>
  <si>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</si>
  <si>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</si>
  <si>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</si>
  <si>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</si>
  <si>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</si>
  <si>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</si>
  <si>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</si>
  <si>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</si>
  <si>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</si>
  <si>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</si>
  <si>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</si>
  <si>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</si>
  <si>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</si>
  <si>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</si>
  <si>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</si>
  <si>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</si>
  <si>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</si>
  <si>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</si>
  <si>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</si>
  <si>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</si>
  <si>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</si>
  <si>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</si>
  <si>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</si>
  <si>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</si>
  <si>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</si>
  <si>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</si>
  <si>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</si>
  <si>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</si>
  <si>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</si>
  <si>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</si>
  <si>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</si>
  <si>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</si>
  <si>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</si>
  <si>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</si>
  <si>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</si>
  <si>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</si>
  <si>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</si>
  <si>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</si>
  <si>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</si>
  <si>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</si>
  <si>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</si>
  <si>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</si>
  <si>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</si>
  <si>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</si>
  <si>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</si>
  <si>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</si>
  <si>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</si>
  <si>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</si>
  <si>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</si>
  <si>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</si>
  <si>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</si>
  <si>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</si>
  <si>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</si>
  <si>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</si>
  <si>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</si>
  <si>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</si>
  <si>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</si>
  <si>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</si>
  <si>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</si>
  <si>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</si>
  <si>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</si>
  <si>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</si>
  <si>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</si>
  <si>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</si>
  <si>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</si>
  <si>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</si>
  <si>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</si>
  <si>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</si>
  <si>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</si>
  <si>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</si>
  <si>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</si>
  <si>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</si>
  <si>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</si>
  <si>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</si>
  <si>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</si>
  <si>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</si>
  <si>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</si>
  <si>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</si>
  <si>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</si>
  <si>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</si>
  <si>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</si>
  <si>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</si>
  <si>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</si>
  <si>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</si>
  <si>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</si>
  <si>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</si>
  <si>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</si>
  <si>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</si>
  <si>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</si>
  <si>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</si>
  <si>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</si>
  <si>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</si>
  <si>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</si>
  <si>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</si>
  <si>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</si>
  <si>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</si>
  <si>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</si>
  <si>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</si>
  <si>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</si>
  <si>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</si>
  <si>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</si>
  <si>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</si>
  <si>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</si>
  <si>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</si>
  <si>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</si>
  <si>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</si>
  <si>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</si>
  <si>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</si>
  <si>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</si>
  <si>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</si>
  <si>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</si>
  <si>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</si>
  <si>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</si>
  <si>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</si>
  <si>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</si>
  <si>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</si>
  <si>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</si>
  <si>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</si>
  <si>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</si>
  <si>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</si>
  <si>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</si>
  <si>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</si>
  <si>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</si>
  <si>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</si>
  <si>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</si>
  <si>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</si>
  <si>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</si>
  <si>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</si>
  <si>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</si>
  <si>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</si>
  <si>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</si>
  <si>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</si>
  <si>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</si>
  <si>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</si>
  <si>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</si>
  <si>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</si>
  <si>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</si>
  <si>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</si>
  <si>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</si>
  <si>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</si>
  <si>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</si>
  <si>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</si>
  <si>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</si>
  <si>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</si>
  <si>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</si>
  <si>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</si>
  <si>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</si>
  <si>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</si>
  <si>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</si>
  <si>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</si>
  <si>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</si>
  <si>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</si>
  <si>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</si>
  <si>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</si>
  <si>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</si>
  <si>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</si>
  <si>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</si>
  <si>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</si>
  <si>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</si>
  <si>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</si>
  <si>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</si>
  <si>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</si>
  <si>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</si>
  <si>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</si>
  <si>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</si>
  <si>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</si>
  <si>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</si>
  <si>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</si>
  <si>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</si>
  <si>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</si>
  <si>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</si>
  <si>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</si>
  <si>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</si>
  <si>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</si>
  <si>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</si>
  <si>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</si>
  <si>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</si>
  <si>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</si>
  <si>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</si>
  <si>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</si>
  <si>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</si>
  <si>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</si>
  <si>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</si>
  <si>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</si>
  <si>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</si>
  <si>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</si>
  <si>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</si>
  <si>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</si>
  <si>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</si>
  <si>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</si>
  <si>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</si>
  <si>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</si>
  <si>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</si>
  <si>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</si>
  <si>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</si>
  <si>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</si>
  <si>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</si>
  <si>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</si>
  <si>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</si>
  <si>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</si>
  <si>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</si>
  <si>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</si>
  <si>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</si>
  <si>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</si>
  <si>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</si>
  <si>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</si>
  <si>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</si>
  <si>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</si>
  <si>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</si>
  <si>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</si>
  <si>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</si>
  <si>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</si>
  <si>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</si>
  <si>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</si>
  <si>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</si>
  <si>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</si>
  <si>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</si>
  <si>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</si>
  <si>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</si>
  <si>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</si>
  <si>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</si>
  <si>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</si>
  <si>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</si>
  <si>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</si>
  <si>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</si>
  <si>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</si>
  <si>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</si>
  <si>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</si>
  <si>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</si>
  <si>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</si>
  <si>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</si>
  <si>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</si>
  <si>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</si>
  <si>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</si>
  <si>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</si>
  <si>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</si>
  <si>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</si>
  <si>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</si>
  <si>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</si>
  <si>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</si>
  <si>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</si>
  <si>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</si>
  <si>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</si>
  <si>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</si>
  <si>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</si>
  <si>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</si>
  <si>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</si>
  <si>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</si>
  <si>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</si>
  <si>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</si>
  <si>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</si>
  <si>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</si>
  <si>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</si>
  <si>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</si>
  <si>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</si>
  <si>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</si>
  <si>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</si>
  <si>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</si>
  <si>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</si>
  <si>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</si>
  <si>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</si>
  <si>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</si>
  <si>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</si>
  <si>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</si>
  <si>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</si>
  <si>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</si>
  <si>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</si>
  <si>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</si>
  <si>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</si>
  <si>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</si>
  <si>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</si>
  <si>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</si>
  <si>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</si>
  <si>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</si>
  <si>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</si>
  <si>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</si>
  <si>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</si>
  <si>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</si>
  <si>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</si>
  <si>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</si>
  <si>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</si>
  <si>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</si>
  <si>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</si>
  <si>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</si>
  <si>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</si>
  <si>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</si>
  <si>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</si>
  <si>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</si>
  <si>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</si>
  <si>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</si>
  <si>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</si>
  <si>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</si>
  <si>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</si>
  <si>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</si>
  <si>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</si>
  <si>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</si>
  <si>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</si>
  <si>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</si>
  <si>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</si>
  <si>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</si>
  <si>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</si>
  <si>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</si>
  <si>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</si>
  <si>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</si>
  <si>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</si>
  <si>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</si>
  <si>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</si>
  <si>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</si>
  <si>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</si>
  <si>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</si>
  <si>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</si>
  <si>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</si>
  <si>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</si>
  <si>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</si>
  <si>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</si>
  <si>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</si>
  <si>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</si>
  <si>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</si>
  <si>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</si>
  <si>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</si>
  <si>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</si>
  <si>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</si>
  <si>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</si>
  <si>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</si>
  <si>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</si>
  <si>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</si>
  <si>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</si>
  <si>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</si>
  <si>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</si>
  <si>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</si>
  <si>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</si>
  <si>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</si>
  <si>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</si>
  <si>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</si>
  <si>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</si>
  <si>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</si>
  <si>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</si>
  <si>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</si>
  <si>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</si>
  <si>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</si>
  <si>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</si>
  <si>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</si>
  <si>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</si>
  <si>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</si>
  <si>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</si>
  <si>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</si>
  <si>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</si>
  <si>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</si>
  <si>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</si>
  <si>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</si>
  <si>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</si>
  <si>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</si>
  <si>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</si>
  <si>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</si>
  <si>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</si>
  <si>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</si>
  <si>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</si>
  <si>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</si>
  <si>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</si>
  <si>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</si>
  <si>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</si>
  <si>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</si>
  <si>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</si>
  <si>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</si>
  <si>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</si>
  <si>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</si>
  <si>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</si>
  <si>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</si>
  <si>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</si>
  <si>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</si>
  <si>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</si>
  <si>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</si>
  <si>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</si>
  <si>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</si>
  <si>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</si>
  <si>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</si>
  <si>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</si>
  <si>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</si>
  <si>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</si>
  <si>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</si>
  <si>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</si>
  <si>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</si>
  <si>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</si>
  <si>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</si>
  <si>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</si>
  <si>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</si>
  <si>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</si>
  <si>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</si>
  <si>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</si>
  <si>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</si>
  <si>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</si>
  <si>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</si>
  <si>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</si>
  <si>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</si>
  <si>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</si>
  <si>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</si>
  <si>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</si>
  <si>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</si>
  <si>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</si>
  <si>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</si>
  <si>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</si>
  <si>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</si>
  <si>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</si>
  <si>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</si>
  <si>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</si>
  <si>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</si>
  <si>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</si>
  <si>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</si>
  <si>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</si>
  <si>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</si>
  <si>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</si>
  <si>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</si>
  <si>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</si>
  <si>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</si>
  <si>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</si>
  <si>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</si>
  <si>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</si>
  <si>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</si>
  <si>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</si>
  <si>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</si>
  <si>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</si>
  <si>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</si>
  <si>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</si>
  <si>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</si>
  <si>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</si>
  <si>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</si>
  <si>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</si>
  <si>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</si>
  <si>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</si>
  <si>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</si>
  <si>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</si>
  <si>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</si>
  <si>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</si>
  <si>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</si>
  <si>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</si>
  <si>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</si>
  <si>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</si>
  <si>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</si>
  <si>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</si>
  <si>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</si>
  <si>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</si>
  <si>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</si>
  <si>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</si>
  <si>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</si>
  <si>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</si>
  <si>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</si>
  <si>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</si>
  <si>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</si>
  <si>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</si>
  <si>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</si>
  <si>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</si>
  <si>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</si>
  <si>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</si>
  <si>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</si>
  <si>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</si>
  <si>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</si>
  <si>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</si>
  <si>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</si>
  <si>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</si>
  <si>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</si>
  <si>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</si>
  <si>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</si>
  <si>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</si>
  <si>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</si>
  <si>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</si>
  <si>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</si>
  <si>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</si>
  <si>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</si>
  <si>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</si>
  <si>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</si>
  <si>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</si>
  <si>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</si>
  <si>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</si>
  <si>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</si>
  <si>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</si>
  <si>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</si>
  <si>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</si>
  <si>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</si>
  <si>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</si>
  <si>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</si>
  <si>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</si>
  <si>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</si>
  <si>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</si>
  <si>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</si>
  <si>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</si>
  <si>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</si>
  <si>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</si>
  <si>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</si>
  <si>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</si>
  <si>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</si>
  <si>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</si>
  <si>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</si>
  <si>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</si>
  <si>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</si>
  <si>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</si>
  <si>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</si>
  <si>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</si>
  <si>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</si>
  <si>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</si>
  <si>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</si>
  <si>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</si>
  <si>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</si>
  <si>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</si>
  <si>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</si>
  <si>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</si>
  <si>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</si>
  <si>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</si>
  <si>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</si>
  <si>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</si>
  <si>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</si>
  <si>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</si>
  <si>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</si>
  <si>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</si>
  <si>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</si>
  <si>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</si>
  <si>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</si>
  <si>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</si>
  <si>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</si>
  <si>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</si>
  <si>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</si>
  <si>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</si>
  <si>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</si>
  <si>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</si>
  <si>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</si>
  <si>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</si>
  <si>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</si>
  <si>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</si>
  <si>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</si>
  <si>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</si>
  <si>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</si>
  <si>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</si>
  <si>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</si>
  <si>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</si>
  <si>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</si>
  <si>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</si>
  <si>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</si>
  <si>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</si>
  <si>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</si>
  <si>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</si>
  <si>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</si>
  <si>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</si>
  <si>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</si>
  <si>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</si>
  <si>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</si>
  <si>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</si>
  <si>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</si>
  <si>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</si>
  <si>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</si>
  <si>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</si>
  <si>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</si>
  <si>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</si>
  <si>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</si>
  <si>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</si>
  <si>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</si>
  <si>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</si>
  <si>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</si>
  <si>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</si>
  <si>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</si>
  <si>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</si>
  <si>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</si>
  <si>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</si>
  <si>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</si>
  <si>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</si>
  <si>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</si>
  <si>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</si>
  <si>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</si>
  <si>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</si>
  <si>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</si>
  <si>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</si>
  <si>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</si>
  <si>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</si>
  <si>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</si>
  <si>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</si>
  <si>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</si>
  <si>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</si>
  <si>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</si>
  <si>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</si>
  <si>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</si>
  <si>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</si>
  <si>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</si>
  <si>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</si>
  <si>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</si>
  <si>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</si>
  <si>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</si>
  <si>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</si>
  <si>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</si>
  <si>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</si>
  <si>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</si>
  <si>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</si>
  <si>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</si>
  <si>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</si>
  <si>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</si>
  <si>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</si>
  <si>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</si>
  <si>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</si>
  <si>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</si>
  <si>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</si>
  <si>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</si>
  <si>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</si>
  <si>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</si>
  <si>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</si>
  <si>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</si>
  <si>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</si>
  <si>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</si>
  <si>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</si>
  <si>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</si>
  <si>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</si>
  <si>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</si>
  <si>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</si>
  <si>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</si>
  <si>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</si>
  <si>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</si>
  <si>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</si>
  <si>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</si>
  <si>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</si>
  <si>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</si>
  <si>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</si>
  <si>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</si>
  <si>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</si>
  <si>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</si>
  <si>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</si>
  <si>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</si>
  <si>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</si>
  <si>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</si>
  <si>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</si>
  <si>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</si>
  <si>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</si>
  <si>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</si>
  <si>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</si>
  <si>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</si>
  <si>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</si>
  <si>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</si>
  <si>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</si>
  <si>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</si>
  <si>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</si>
  <si>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</si>
  <si>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</si>
  <si>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</si>
  <si>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</si>
  <si>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</si>
  <si>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</si>
  <si>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</si>
  <si>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</si>
  <si>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</si>
  <si>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</si>
  <si>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</si>
  <si>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</si>
  <si>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</si>
  <si>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</si>
  <si>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</si>
  <si>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</si>
  <si>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</si>
  <si>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</si>
  <si>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</si>
  <si>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</si>
  <si>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</si>
  <si>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</si>
  <si>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</si>
  <si>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</si>
  <si>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</si>
  <si>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</si>
  <si>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</si>
  <si>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</si>
  <si>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</si>
  <si>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</si>
  <si>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</si>
  <si>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</si>
  <si>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</si>
  <si>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</si>
  <si>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</si>
  <si>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</si>
  <si>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</si>
  <si>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</si>
  <si>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</si>
  <si>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</si>
  <si>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</si>
  <si>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</si>
  <si>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</si>
  <si>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</si>
  <si>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</si>
  <si>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</si>
  <si>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</si>
  <si>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</si>
  <si>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</si>
  <si>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</si>
  <si>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</si>
  <si>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</si>
  <si>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</si>
  <si>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</si>
  <si>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</si>
  <si>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</si>
  <si>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</si>
  <si>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</si>
  <si>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</si>
  <si>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</si>
  <si>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</si>
  <si>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</si>
  <si>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</si>
  <si>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</si>
  <si>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</si>
  <si>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</si>
  <si>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</si>
  <si>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</si>
  <si>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</si>
  <si>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</si>
  <si>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</si>
  <si>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</si>
  <si>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</si>
  <si>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</si>
  <si>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</si>
  <si>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</si>
  <si>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</si>
  <si>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</si>
  <si>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</si>
  <si>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</si>
  <si>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</si>
  <si>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</si>
  <si>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</si>
  <si>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</si>
  <si>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</si>
  <si>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</si>
  <si>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</si>
  <si>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</si>
  <si>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</si>
  <si>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</si>
  <si>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</si>
  <si>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</si>
  <si>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</si>
  <si>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</si>
  <si>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</si>
  <si>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</si>
  <si>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</si>
  <si>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</si>
  <si>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</si>
  <si>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</si>
  <si>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</si>
  <si>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</si>
  <si>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</si>
  <si>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</si>
  <si>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</si>
  <si>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</si>
  <si>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</si>
  <si>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</si>
  <si>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</si>
  <si>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</si>
  <si>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</si>
  <si>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</si>
  <si>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</si>
  <si>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</si>
  <si>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</si>
  <si>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</si>
  <si>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</si>
  <si>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</si>
  <si>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</si>
  <si>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</si>
  <si>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</si>
  <si>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</si>
  <si>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</si>
  <si>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</si>
  <si>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</si>
  <si>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</si>
  <si>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</si>
  <si>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</si>
  <si>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</si>
  <si>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</si>
  <si>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</si>
  <si>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</si>
  <si>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</si>
  <si>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</si>
  <si>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</si>
  <si>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</si>
  <si>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</si>
  <si>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</si>
  <si>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</si>
  <si>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</si>
  <si>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</si>
  <si>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</si>
  <si>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</si>
  <si>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</si>
  <si>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</si>
  <si>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</si>
  <si>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</si>
  <si>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</si>
  <si>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</si>
  <si>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</si>
  <si>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</si>
  <si>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</si>
  <si>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</si>
  <si>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</si>
  <si>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</si>
  <si>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</si>
  <si>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</si>
  <si>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</si>
  <si>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</si>
  <si>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</si>
  <si>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</si>
  <si>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</si>
  <si>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</si>
  <si>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</si>
  <si>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</si>
  <si>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</si>
  <si>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</si>
  <si>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</si>
  <si>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</si>
  <si>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</si>
  <si>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</si>
  <si>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</si>
  <si>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</si>
  <si>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</si>
  <si>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</si>
  <si>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</si>
  <si>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</si>
  <si>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</si>
  <si>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</si>
  <si>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</si>
  <si>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</si>
  <si>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</si>
  <si>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</si>
  <si>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</si>
  <si>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</si>
  <si>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</si>
  <si>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</si>
  <si>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</si>
  <si>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</si>
  <si>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</si>
  <si>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</si>
  <si>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</si>
  <si>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</si>
  <si>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</si>
  <si>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</si>
  <si>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</si>
  <si>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</si>
  <si>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</si>
  <si>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</si>
  <si>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</si>
  <si>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</si>
  <si>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</si>
  <si>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</si>
  <si>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</si>
  <si>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</si>
  <si>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</si>
  <si>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</si>
  <si>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</si>
  <si>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</si>
  <si>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</si>
  <si>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</si>
  <si>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</si>
  <si>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</si>
  <si>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</si>
  <si>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</si>
  <si>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</si>
  <si>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</si>
  <si>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</si>
  <si>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</si>
  <si>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</si>
  <si>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</si>
  <si>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</si>
  <si>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</si>
  <si>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</si>
  <si>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</si>
  <si>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</si>
  <si>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</si>
  <si>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</si>
  <si>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</si>
  <si>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</si>
  <si>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</si>
  <si>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</si>
  <si>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</si>
  <si>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</si>
  <si>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</si>
  <si>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</si>
  <si>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</si>
  <si>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</si>
  <si>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</si>
  <si>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</si>
  <si>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</si>
  <si>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</si>
  <si>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</si>
  <si>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</si>
  <si>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</si>
  <si>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</si>
  <si>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</si>
  <si>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</si>
  <si>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</si>
  <si>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</si>
  <si>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</si>
  <si>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</si>
  <si>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</si>
  <si>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</si>
  <si>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</si>
  <si>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</si>
  <si>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</si>
  <si>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</si>
  <si>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</si>
  <si>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</si>
  <si>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</si>
  <si>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</si>
  <si>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</si>
  <si>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</si>
  <si>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</si>
  <si>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</si>
  <si>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</si>
  <si>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</si>
  <si>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</si>
  <si>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</si>
  <si>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</si>
  <si>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</si>
  <si>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</si>
  <si>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</si>
  <si>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</si>
  <si>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</si>
  <si>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</si>
  <si>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</si>
  <si>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</si>
  <si>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</si>
  <si>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</si>
  <si>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</si>
  <si>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</si>
  <si>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</si>
  <si>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</si>
  <si>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</si>
  <si>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</si>
  <si>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</si>
  <si>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</si>
  <si>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</si>
  <si>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</si>
  <si>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</si>
  <si>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</si>
  <si>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</si>
  <si>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</si>
  <si>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</si>
  <si>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</si>
  <si>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</si>
  <si>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</si>
  <si>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</si>
  <si>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</si>
  <si>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</si>
  <si>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</si>
  <si>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</si>
  <si>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</si>
  <si>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</si>
  <si>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</si>
  <si>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</si>
  <si>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</si>
  <si>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</si>
  <si>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</si>
  <si>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</si>
  <si>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</si>
  <si>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</si>
  <si>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</si>
  <si>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</si>
  <si>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</si>
  <si>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</si>
  <si>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</si>
  <si>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</si>
  <si>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</si>
  <si>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</si>
  <si>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</si>
  <si>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</si>
  <si>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</si>
  <si>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</si>
  <si>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</si>
  <si>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</si>
  <si>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</si>
  <si>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</si>
  <si>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</si>
  <si>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</si>
  <si>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</si>
  <si>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</si>
  <si>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</si>
  <si>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</si>
  <si>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</si>
  <si>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</si>
  <si>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</si>
  <si>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</si>
  <si>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</si>
  <si>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</si>
  <si>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</si>
  <si>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</si>
  <si>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</si>
  <si>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</si>
  <si>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</si>
  <si>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</si>
  <si>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</si>
  <si>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</si>
  <si>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</si>
  <si>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</si>
  <si>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</si>
  <si>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</si>
  <si>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</si>
  <si>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</si>
  <si>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</si>
  <si>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</si>
  <si>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</si>
  <si>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</si>
  <si>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</si>
  <si>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</si>
  <si>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</si>
  <si>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</si>
  <si>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</si>
  <si>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</si>
  <si>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</si>
  <si>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</si>
  <si>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</si>
  <si>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</si>
  <si>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</si>
  <si>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</si>
  <si>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</si>
  <si>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</si>
  <si>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</si>
  <si>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</si>
  <si>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</si>
  <si>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</si>
  <si>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</si>
  <si>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</si>
  <si>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</si>
  <si>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</si>
  <si>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</si>
  <si>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</si>
  <si>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</si>
  <si>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</si>
  <si>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</si>
  <si>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</si>
  <si>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</si>
  <si>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</si>
  <si>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</si>
  <si>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</si>
  <si>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</si>
  <si>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</si>
  <si>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</si>
  <si>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</si>
  <si>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</si>
  <si>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</si>
  <si>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</si>
  <si>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</si>
  <si>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</si>
  <si>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</si>
  <si>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</si>
  <si>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</si>
  <si>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</si>
  <si>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</si>
  <si>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</si>
  <si>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</si>
  <si>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</si>
  <si>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</si>
  <si>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</si>
  <si>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</si>
  <si>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</si>
  <si>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</si>
  <si>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</si>
  <si>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</si>
  <si>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</si>
  <si>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</si>
  <si>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</si>
  <si>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</si>
  <si>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</si>
  <si>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</si>
  <si>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</si>
  <si>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</si>
  <si>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</si>
  <si>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</si>
  <si>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</si>
  <si>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</si>
  <si>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</si>
  <si>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</si>
  <si>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</si>
  <si>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</si>
  <si>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</si>
  <si>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</si>
  <si>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</si>
  <si>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</si>
  <si>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</si>
  <si>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</si>
  <si>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</si>
  <si>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</si>
  <si>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</si>
  <si>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</si>
  <si>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</si>
  <si>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</si>
  <si>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</si>
  <si>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</si>
  <si>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</si>
  <si>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</si>
  <si>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</si>
  <si>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</si>
  <si>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</si>
  <si>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</si>
  <si>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</si>
  <si>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</si>
  <si>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</si>
  <si>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</si>
  <si>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</si>
  <si>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</si>
  <si>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</si>
  <si>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</si>
  <si>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</si>
  <si>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</si>
  <si>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</si>
  <si>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</si>
  <si>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</si>
  <si>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</si>
  <si>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</si>
  <si>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</si>
  <si>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</si>
  <si>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</si>
  <si>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</si>
  <si>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</si>
  <si>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</si>
  <si>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</si>
  <si>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</si>
  <si>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</si>
  <si>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</si>
  <si>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</si>
  <si>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</si>
  <si>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</si>
  <si>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</si>
  <si>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</si>
  <si>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</si>
  <si>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</si>
  <si>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</si>
  <si>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</si>
  <si>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</si>
  <si>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</si>
  <si>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</si>
  <si>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</si>
  <si>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</si>
  <si>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</si>
  <si>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</si>
  <si>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</si>
  <si>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</si>
  <si>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</si>
  <si>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</si>
  <si>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</si>
  <si>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</si>
  <si>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</si>
  <si>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</si>
  <si>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</si>
  <si>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</si>
  <si>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</si>
  <si>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</si>
  <si>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</si>
  <si>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</si>
  <si>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</si>
  <si>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</si>
  <si>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</si>
  <si>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</si>
  <si>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</si>
  <si>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</si>
  <si>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</si>
  <si>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</si>
  <si>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</si>
  <si>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</si>
  <si>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</si>
  <si>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</si>
  <si>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</si>
  <si>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</si>
  <si>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</si>
  <si>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</si>
  <si>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</si>
  <si>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</si>
  <si>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</si>
  <si>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</si>
  <si>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</si>
  <si>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</si>
  <si>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</si>
  <si>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</si>
  <si>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</si>
  <si>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</si>
  <si>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</si>
  <si>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</si>
  <si>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</si>
  <si>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</si>
  <si>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</si>
  <si>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</si>
  <si>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</si>
  <si>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</si>
  <si>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</si>
  <si>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</si>
  <si>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</si>
  <si>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</si>
  <si>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</si>
  <si>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</si>
  <si>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</si>
  <si>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</si>
  <si>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</si>
  <si>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</si>
  <si>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</si>
  <si>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</si>
  <si>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</si>
  <si>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</si>
  <si>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</si>
  <si>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</si>
  <si>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</si>
  <si>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</si>
  <si>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</si>
  <si>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</si>
  <si>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</si>
  <si>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</si>
  <si>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</si>
  <si>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</si>
  <si>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</si>
  <si>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</si>
  <si>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</si>
  <si>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</si>
  <si>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</si>
  <si>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</si>
  <si>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</si>
  <si>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</si>
  <si>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</si>
  <si>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</si>
  <si>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</si>
  <si>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</si>
  <si>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</si>
  <si>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</si>
  <si>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</si>
  <si>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</si>
  <si>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</si>
  <si>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</si>
  <si>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</si>
  <si>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</si>
  <si>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</si>
  <si>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</si>
  <si>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</si>
  <si>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</si>
  <si>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</si>
  <si>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</si>
  <si>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</si>
  <si>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</si>
  <si>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</si>
  <si>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</si>
  <si>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</si>
  <si>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</si>
  <si>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</si>
  <si>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</si>
  <si>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</si>
  <si>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</si>
  <si>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</si>
  <si>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</si>
  <si>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</si>
  <si>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</si>
  <si>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</si>
  <si>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</si>
  <si>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</si>
  <si>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</si>
  <si>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</si>
  <si>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</si>
  <si>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</si>
  <si>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</si>
  <si>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</si>
  <si>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</si>
  <si>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</si>
  <si>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</si>
  <si>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</si>
  <si>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</si>
  <si>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</si>
  <si>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</si>
  <si>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</si>
  <si>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</si>
  <si>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</si>
  <si>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</si>
  <si>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</si>
  <si>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</si>
  <si>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</si>
  <si>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</si>
  <si>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</si>
  <si>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</si>
  <si>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</si>
  <si>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</si>
  <si>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</si>
  <si>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</si>
  <si>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</si>
  <si>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</si>
  <si>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</si>
  <si>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</si>
  <si>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</si>
  <si>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</si>
  <si>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</si>
  <si>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</si>
  <si>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</si>
  <si>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</si>
  <si>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</si>
  <si>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</si>
  <si>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</si>
  <si>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</si>
  <si>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</si>
  <si>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</si>
  <si>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</si>
  <si>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</si>
  <si>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</si>
  <si>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</si>
  <si>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</si>
  <si>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</si>
  <si>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</si>
  <si>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</si>
  <si>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</si>
  <si>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</si>
  <si>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</si>
  <si>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</si>
  <si>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</si>
  <si>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</si>
  <si>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</si>
  <si>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</si>
  <si>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</si>
  <si>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</si>
  <si>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</si>
  <si>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</si>
  <si>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</si>
  <si>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</si>
  <si>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</si>
  <si>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</si>
  <si>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</si>
  <si>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</si>
  <si>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</si>
  <si>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</si>
  <si>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</si>
  <si>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</si>
  <si>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</si>
  <si>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</si>
  <si>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</si>
  <si>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</si>
  <si>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</si>
  <si>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</si>
  <si>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</si>
  <si>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</si>
  <si>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</si>
  <si>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</si>
  <si>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</si>
  <si>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</si>
  <si>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</si>
  <si>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</si>
  <si>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</si>
  <si>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</si>
  <si>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</si>
  <si>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</si>
  <si>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</si>
  <si>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</si>
  <si>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</si>
  <si>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</si>
  <si>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</si>
  <si>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</si>
  <si>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</si>
  <si>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</si>
  <si>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</si>
  <si>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</si>
  <si>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</si>
  <si>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</si>
  <si>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</si>
  <si>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</si>
  <si>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</si>
  <si>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</si>
  <si>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</si>
  <si>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</si>
  <si>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</si>
  <si>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</si>
  <si>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</si>
  <si>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</si>
  <si>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</si>
  <si>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</si>
  <si>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</si>
  <si>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</si>
  <si>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</si>
  <si>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</si>
  <si>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</si>
  <si>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</si>
  <si>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</si>
  <si>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</si>
  <si>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</si>
  <si>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</si>
  <si>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</si>
  <si>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</si>
  <si>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</si>
  <si>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</si>
  <si>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</si>
  <si>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</si>
  <si>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</si>
  <si>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</si>
  <si>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</si>
  <si>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</si>
  <si>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</si>
  <si>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</si>
  <si>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</si>
  <si>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</si>
  <si>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</si>
  <si>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</si>
  <si>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</si>
  <si>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</si>
  <si>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</si>
  <si>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</si>
  <si>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</si>
  <si>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</si>
  <si>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</si>
  <si>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</si>
  <si>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</si>
  <si>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</si>
  <si>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</si>
  <si>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</si>
  <si>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</si>
  <si>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</si>
  <si>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</si>
  <si>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</si>
  <si>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</si>
  <si>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</si>
  <si>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</si>
  <si>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</si>
  <si>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</si>
  <si>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</si>
  <si>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</si>
  <si>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</si>
  <si>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</si>
  <si>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</si>
  <si>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</si>
  <si>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</si>
  <si>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</si>
  <si>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</si>
  <si>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</si>
  <si>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</si>
  <si>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</si>
  <si>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</si>
  <si>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</si>
  <si>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</si>
  <si>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</si>
  <si>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</si>
  <si>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</si>
  <si>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</si>
  <si>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</si>
  <si>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</si>
  <si>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</si>
  <si>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</si>
  <si>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</si>
  <si>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</si>
  <si>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</si>
  <si>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</si>
  <si>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</si>
  <si>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</si>
  <si>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</si>
  <si>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</si>
  <si>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</si>
  <si>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</si>
  <si>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</si>
  <si>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</si>
  <si>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</si>
  <si>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</si>
  <si>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</si>
  <si>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</si>
  <si>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</si>
  <si>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</si>
  <si>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</si>
  <si>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</si>
  <si>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</si>
  <si>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</si>
  <si>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</si>
  <si>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</si>
  <si>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</si>
  <si>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</si>
  <si>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</si>
  <si>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</si>
  <si>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</si>
  <si>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</si>
  <si>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</si>
  <si>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</si>
  <si>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</si>
  <si>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</si>
  <si>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</si>
  <si>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</si>
  <si>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</si>
  <si>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</si>
  <si>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</si>
  <si>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</si>
  <si>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</si>
  <si>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</si>
  <si>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</si>
  <si>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</si>
  <si>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</si>
  <si>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</si>
  <si>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</si>
  <si>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</si>
  <si>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</si>
  <si>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</si>
  <si>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</si>
  <si>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</si>
  <si>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</si>
  <si>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</si>
  <si>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</si>
  <si>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</si>
  <si>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</si>
  <si>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</si>
  <si>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</si>
  <si>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</si>
  <si>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</si>
  <si>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</si>
  <si>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</si>
  <si>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</si>
  <si>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</si>
  <si>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</si>
  <si>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</si>
  <si>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</si>
  <si>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</si>
  <si>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</si>
  <si>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</si>
  <si>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</si>
  <si>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</si>
  <si>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</si>
  <si>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</si>
  <si>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</si>
  <si>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</si>
  <si>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</si>
  <si>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</si>
  <si>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</si>
  <si>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</si>
  <si>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</si>
  <si>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</si>
  <si>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</si>
  <si>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</si>
  <si>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</si>
  <si>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</si>
  <si>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</si>
  <si>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</si>
  <si>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</si>
  <si>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</si>
  <si>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</si>
  <si>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</si>
  <si>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</si>
  <si>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</si>
  <si>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</si>
  <si>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</si>
  <si>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</si>
  <si>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</si>
  <si>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</si>
  <si>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</si>
  <si>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</si>
  <si>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</si>
  <si>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</si>
  <si>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</si>
  <si>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</si>
  <si>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</si>
  <si>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</si>
  <si>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</si>
  <si>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</si>
  <si>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</si>
  <si>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</si>
  <si>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</si>
  <si>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</si>
  <si>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</si>
  <si>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</si>
  <si>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</si>
  <si>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</si>
  <si>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</si>
  <si>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</si>
  <si>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</si>
  <si>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</si>
  <si>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</si>
  <si>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</si>
  <si>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</si>
  <si>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</si>
  <si>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</si>
  <si>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</si>
  <si>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</si>
  <si>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</si>
  <si>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</si>
  <si>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</si>
  <si>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</si>
  <si>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</si>
  <si>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</si>
  <si>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</si>
  <si>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</si>
  <si>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</si>
  <si>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</si>
  <si>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</si>
  <si>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</si>
  <si>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</si>
  <si>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</si>
  <si>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</si>
  <si>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</si>
  <si>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</si>
  <si>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</si>
  <si>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</si>
  <si>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</si>
  <si>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</si>
  <si>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</si>
  <si>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</si>
  <si>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</si>
  <si>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</si>
  <si>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</si>
  <si>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</si>
  <si>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</si>
  <si>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</si>
  <si>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</si>
  <si>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</si>
  <si>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</si>
  <si>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</si>
  <si>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</si>
  <si>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</si>
  <si>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</si>
  <si>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</si>
  <si>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</si>
  <si>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</si>
  <si>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</si>
  <si>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</si>
  <si>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</si>
  <si>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</si>
  <si>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</si>
  <si>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</si>
  <si>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</si>
  <si>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</si>
  <si>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</si>
  <si>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</si>
  <si>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</si>
  <si>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</si>
  <si>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</si>
  <si>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</si>
  <si>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</si>
  <si>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</si>
  <si>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</si>
  <si>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</si>
  <si>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</si>
  <si>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</si>
  <si>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</si>
  <si>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</si>
  <si>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</si>
  <si>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</si>
  <si>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</si>
  <si>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</si>
  <si>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</si>
  <si>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</si>
  <si>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</si>
  <si>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</si>
  <si>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</si>
  <si>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</si>
  <si>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</si>
  <si>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</si>
  <si>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</si>
  <si>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</si>
  <si>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</si>
  <si>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</si>
  <si>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</si>
  <si>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</si>
  <si>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</si>
  <si>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</si>
  <si>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</si>
  <si>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</si>
  <si>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</si>
  <si>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</si>
  <si>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</si>
  <si>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</si>
  <si>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</si>
  <si>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</si>
  <si>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</si>
  <si>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</si>
  <si>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</si>
  <si>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</si>
  <si>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</si>
  <si>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</si>
  <si>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</si>
  <si>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</si>
  <si>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</si>
  <si>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</si>
  <si>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</si>
  <si>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</si>
  <si>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</si>
  <si>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</si>
  <si>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</si>
  <si>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</si>
  <si>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</si>
  <si>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</si>
  <si>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</si>
  <si>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</si>
  <si>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</si>
  <si>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</si>
  <si>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</si>
  <si>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</si>
  <si>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</si>
  <si>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</si>
  <si>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</si>
  <si>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</si>
  <si>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</si>
  <si>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</si>
  <si>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</si>
  <si>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</si>
  <si>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</si>
  <si>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</si>
  <si>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</si>
  <si>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</si>
  <si>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</si>
  <si>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</si>
  <si>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</si>
  <si>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</si>
  <si>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</si>
  <si>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</si>
  <si>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</si>
  <si>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</si>
  <si>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</si>
  <si>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</si>
  <si>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</si>
  <si>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</si>
  <si>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</si>
  <si>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</si>
  <si>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</si>
  <si>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</si>
  <si>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</si>
  <si>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</si>
  <si>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</si>
  <si>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</si>
  <si>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</si>
  <si>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</si>
  <si>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</si>
  <si>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</si>
  <si>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</si>
  <si>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</si>
  <si>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</si>
  <si>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</si>
  <si>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</si>
  <si>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</si>
  <si>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</si>
  <si>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</si>
  <si>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</si>
  <si>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</si>
  <si>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</si>
  <si>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</si>
  <si>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</si>
  <si>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</si>
  <si>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</si>
  <si>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</si>
  <si>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</si>
  <si>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</si>
  <si>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</si>
  <si>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</si>
  <si>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</si>
  <si>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</si>
  <si>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</si>
  <si>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</si>
  <si>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</si>
  <si>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</si>
  <si>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</si>
  <si>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</si>
  <si>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</si>
  <si>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</si>
  <si>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</si>
  <si>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</si>
  <si>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</si>
  <si>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</si>
  <si>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</si>
  <si>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</si>
  <si>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</si>
  <si>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</si>
  <si>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</si>
  <si>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</si>
  <si>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</si>
  <si>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</si>
  <si>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</si>
  <si>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</si>
  <si>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</si>
  <si>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</si>
  <si>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</si>
  <si>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</si>
  <si>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</si>
  <si>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</si>
  <si>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</si>
  <si>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</si>
  <si>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</si>
  <si>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</si>
  <si>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</si>
  <si>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</si>
  <si>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</si>
  <si>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</si>
  <si>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</si>
  <si>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</si>
  <si>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</si>
  <si>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</si>
  <si>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</si>
  <si>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</si>
  <si>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</si>
  <si>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</si>
  <si>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</si>
  <si>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</si>
  <si>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</si>
  <si>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</si>
  <si>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</si>
  <si>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</si>
  <si>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</si>
  <si>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</si>
  <si>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</si>
  <si>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</si>
  <si>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</si>
  <si>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</si>
  <si>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</si>
  <si>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</si>
  <si>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</si>
  <si>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</si>
  <si>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</si>
  <si>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</si>
  <si>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</si>
  <si>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</si>
  <si>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</si>
  <si>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</si>
  <si>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</si>
  <si>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</si>
  <si>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</si>
  <si>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</si>
  <si>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</si>
  <si>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</si>
  <si>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</si>
  <si>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</si>
  <si>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</si>
  <si>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</si>
  <si>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</si>
  <si>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</si>
  <si>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</si>
  <si>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</si>
  <si>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</si>
  <si>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</si>
  <si>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</si>
  <si>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</si>
  <si>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</si>
  <si>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</si>
  <si>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</si>
  <si>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</si>
  <si>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</si>
  <si>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</si>
  <si>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</si>
  <si>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</si>
  <si>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</si>
  <si>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</si>
  <si>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</si>
  <si>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</si>
  <si>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</si>
  <si>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</si>
  <si>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</si>
  <si>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</si>
  <si>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</si>
  <si>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</si>
  <si>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</si>
  <si>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</si>
  <si>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</si>
  <si>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</si>
  <si>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</si>
  <si>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</si>
  <si>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</si>
  <si>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</si>
  <si>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</si>
  <si>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</si>
  <si>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</si>
  <si>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</si>
  <si>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</si>
  <si>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</si>
  <si>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</si>
  <si>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</si>
  <si>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</si>
  <si>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</si>
  <si>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</si>
  <si>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</si>
  <si>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</si>
  <si>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</si>
  <si>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</si>
  <si>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</si>
  <si>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</si>
  <si>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</si>
  <si>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</si>
  <si>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</si>
  <si>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</si>
  <si>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</si>
  <si>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</si>
  <si>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</si>
  <si>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</si>
  <si>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</si>
  <si>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</si>
  <si>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</si>
  <si>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</si>
  <si>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</si>
  <si>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</si>
  <si>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</si>
  <si>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</si>
  <si>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</si>
  <si>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</si>
  <si>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</si>
  <si>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</si>
  <si>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</si>
  <si>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</si>
  <si>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</si>
  <si>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</si>
  <si>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</si>
  <si>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</si>
  <si>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</si>
  <si>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</si>
  <si>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</si>
  <si>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</si>
  <si>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</si>
  <si>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</si>
  <si>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</si>
  <si>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</si>
  <si>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</si>
  <si>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</si>
  <si>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</si>
  <si>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</si>
  <si>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</si>
  <si>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</si>
  <si>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</si>
  <si>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</si>
  <si>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</si>
  <si>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</si>
  <si>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</si>
  <si>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</si>
  <si>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</si>
  <si>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</si>
  <si>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</si>
  <si>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</si>
  <si>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</si>
  <si>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</si>
  <si>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</si>
  <si>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</si>
  <si>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</si>
  <si>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</si>
  <si>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</si>
  <si>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</si>
  <si>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</si>
  <si>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</si>
  <si>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</si>
  <si>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</si>
  <si>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</si>
  <si>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</si>
  <si>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</si>
  <si>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</si>
  <si>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</si>
  <si>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</si>
  <si>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</si>
  <si>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</si>
  <si>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</si>
  <si>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</si>
  <si>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</si>
  <si>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</si>
  <si>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</si>
  <si>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</si>
  <si>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</si>
  <si>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</si>
  <si>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</si>
  <si>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</si>
  <si>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</si>
  <si>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</si>
  <si>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</si>
  <si>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</si>
  <si>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</si>
  <si>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</si>
  <si>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</si>
  <si>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</si>
  <si>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</si>
  <si>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</si>
  <si>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</si>
  <si>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</si>
  <si>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</si>
  <si>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</si>
  <si>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</si>
  <si>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</si>
  <si>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</si>
  <si>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</si>
  <si>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</si>
  <si>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</si>
  <si>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</si>
  <si>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</si>
  <si>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</si>
  <si>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</si>
  <si>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</si>
  <si>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</si>
  <si>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</si>
  <si>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</si>
  <si>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</si>
  <si>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</si>
  <si>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</si>
  <si>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</si>
  <si>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</si>
  <si>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</si>
  <si>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</si>
  <si>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</si>
  <si>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</si>
  <si>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</si>
  <si>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</si>
  <si>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</si>
  <si>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</si>
  <si>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</si>
  <si>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</si>
  <si>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</si>
  <si>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</si>
  <si>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</si>
  <si>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</si>
  <si>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</si>
  <si>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</si>
  <si>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</si>
  <si>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</si>
  <si>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</si>
  <si>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</si>
  <si>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</si>
  <si>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</si>
  <si>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</si>
  <si>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</si>
  <si>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</si>
  <si>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</si>
  <si>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</si>
  <si>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</si>
  <si>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</si>
  <si>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</si>
  <si>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</si>
  <si>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</si>
  <si>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</si>
  <si>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</si>
  <si>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</si>
  <si>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</si>
  <si>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</si>
  <si>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</si>
  <si>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</si>
  <si>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</si>
  <si>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</si>
  <si>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</si>
  <si>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</si>
  <si>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</si>
  <si>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</si>
  <si>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</si>
  <si>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</si>
  <si>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</si>
  <si>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</si>
  <si>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</si>
  <si>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</si>
  <si>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</si>
  <si>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</si>
  <si>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</si>
  <si>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</si>
  <si>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</si>
  <si>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</si>
  <si>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</si>
  <si>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</si>
  <si>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</si>
  <si>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</si>
  <si>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</si>
  <si>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</si>
  <si>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</si>
  <si>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</si>
  <si>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</si>
  <si>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</si>
  <si>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</si>
  <si>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</si>
  <si>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</si>
  <si>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</si>
  <si>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</si>
  <si>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</si>
  <si>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</si>
  <si>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</si>
  <si>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</si>
  <si>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</si>
  <si>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</si>
  <si>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</si>
  <si>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</si>
  <si>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</si>
  <si>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</si>
  <si>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</si>
  <si>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</si>
  <si>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</si>
  <si>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</si>
  <si>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</si>
  <si>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</si>
  <si>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</si>
  <si>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</si>
  <si>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</si>
  <si>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</si>
  <si>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</si>
  <si>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</si>
  <si>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</si>
  <si>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</si>
  <si>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</si>
  <si>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</si>
  <si>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</si>
  <si>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</si>
  <si>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</si>
  <si>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</si>
  <si>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</si>
  <si>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</si>
  <si>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</si>
  <si>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</si>
  <si>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</si>
  <si>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</si>
  <si>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</si>
  <si>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</si>
  <si>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</si>
  <si>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</si>
  <si>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</si>
  <si>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</si>
  <si>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</si>
  <si>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</si>
  <si>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</si>
  <si>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</si>
  <si>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</si>
  <si>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</si>
  <si>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</si>
  <si>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</si>
  <si>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</si>
  <si>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</si>
  <si>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</si>
  <si>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</si>
  <si>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</si>
  <si>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</si>
  <si>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</si>
  <si>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</si>
  <si>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</si>
  <si>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</si>
  <si>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</si>
  <si>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</si>
  <si>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</si>
  <si>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</si>
  <si>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</si>
  <si>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</si>
  <si>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</si>
  <si>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</si>
  <si>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</si>
  <si>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</si>
  <si>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</si>
  <si>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</si>
  <si>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</si>
  <si>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</si>
  <si>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</si>
  <si>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</si>
  <si>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</si>
  <si>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</si>
  <si>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</si>
  <si>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</si>
  <si>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</si>
  <si>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</si>
  <si>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</si>
  <si>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</si>
  <si>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</si>
  <si>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</si>
  <si>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</si>
  <si>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</si>
  <si>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</si>
  <si>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</si>
  <si>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</si>
  <si>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</si>
  <si>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</si>
  <si>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</si>
  <si>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</si>
  <si>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</si>
  <si>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</si>
  <si>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</si>
  <si>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</si>
  <si>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</si>
  <si>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</si>
  <si>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</si>
  <si>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</si>
  <si>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</si>
  <si>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</si>
  <si>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</si>
  <si>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</si>
  <si>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</si>
  <si>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</si>
  <si>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</si>
  <si>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</si>
  <si>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</si>
  <si>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</si>
  <si>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</si>
  <si>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</si>
  <si>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</si>
  <si>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</si>
  <si>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</si>
  <si>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</si>
  <si>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</si>
  <si>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</si>
  <si>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</si>
  <si>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</si>
  <si>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</si>
  <si>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</si>
  <si>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</si>
  <si>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</si>
  <si>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</si>
  <si>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</si>
  <si>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</si>
  <si>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</si>
  <si>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</si>
  <si>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</si>
  <si>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</si>
  <si>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</si>
  <si>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</si>
  <si>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</si>
  <si>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</si>
  <si>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</si>
  <si>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</si>
  <si>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</si>
  <si>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</si>
  <si>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</si>
  <si>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</si>
  <si>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</si>
  <si>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</si>
  <si>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</si>
  <si>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</si>
  <si>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</si>
  <si>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</si>
  <si>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</si>
  <si>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</si>
  <si>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</si>
  <si>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</si>
  <si>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</si>
  <si>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</si>
  <si>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</si>
  <si>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</si>
  <si>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</si>
  <si>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</si>
  <si>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</si>
  <si>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</si>
  <si>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</si>
  <si>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</si>
  <si>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</si>
  <si>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</si>
  <si>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</si>
  <si>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</si>
  <si>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</si>
  <si>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</si>
  <si>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</si>
  <si>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</si>
  <si>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</si>
  <si>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</si>
  <si>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</si>
  <si>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</si>
  <si>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</si>
  <si>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</si>
  <si>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</si>
  <si>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</si>
  <si>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</si>
  <si>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</si>
  <si>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</si>
  <si>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</si>
  <si>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</si>
  <si>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</si>
  <si>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</si>
  <si>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</si>
  <si>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</si>
  <si>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</si>
  <si>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</si>
  <si>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</si>
  <si>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</si>
  <si>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</si>
  <si>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</si>
  <si>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</si>
  <si>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</si>
  <si>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</si>
  <si>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</si>
  <si>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</si>
  <si>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</si>
  <si>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</si>
  <si>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</si>
  <si>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</si>
  <si>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</si>
  <si>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</si>
  <si>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</si>
  <si>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</si>
  <si>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</si>
  <si>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</si>
  <si>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</si>
  <si>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</si>
  <si>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</si>
  <si>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</si>
  <si>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</si>
  <si>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</si>
  <si>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</si>
  <si>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</si>
  <si>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</si>
  <si>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</si>
  <si>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</si>
  <si>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</si>
  <si>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</si>
  <si>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</si>
  <si>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</si>
  <si>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</si>
  <si>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</si>
  <si>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</si>
  <si>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</si>
  <si>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</si>
  <si>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</si>
  <si>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</si>
  <si>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</si>
  <si>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</si>
  <si>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</si>
  <si>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</si>
  <si>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</si>
  <si>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</si>
  <si>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</si>
  <si>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</si>
  <si>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</si>
  <si>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</si>
  <si>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</si>
  <si>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</si>
  <si>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</si>
  <si>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</si>
  <si>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</si>
  <si>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</si>
  <si>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</si>
  <si>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</si>
  <si>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</si>
  <si>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</si>
  <si>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</si>
  <si>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</si>
  <si>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</si>
  <si>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</si>
  <si>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</si>
  <si>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</si>
  <si>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</si>
  <si>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</si>
  <si>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</si>
  <si>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</si>
  <si>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</si>
  <si>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</si>
  <si>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</si>
  <si>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</si>
  <si>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</si>
  <si>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</si>
  <si>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</si>
  <si>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</si>
  <si>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</si>
  <si>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</si>
  <si>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</si>
  <si>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</si>
  <si>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</si>
  <si>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</si>
  <si>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</si>
  <si>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</si>
  <si>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</si>
  <si>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</si>
  <si>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</si>
  <si>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</si>
  <si>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</si>
  <si>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</si>
  <si>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</si>
  <si>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</si>
  <si>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</si>
  <si>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</si>
  <si>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</si>
  <si>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</si>
  <si>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</si>
  <si>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</si>
  <si>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</si>
  <si>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</si>
  <si>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</si>
  <si>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</si>
  <si>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</si>
  <si>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</si>
  <si>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</si>
  <si>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</si>
  <si>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</si>
  <si>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</si>
  <si>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</si>
  <si>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</si>
  <si>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</si>
  <si>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</si>
  <si>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</si>
  <si>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</si>
  <si>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</si>
  <si>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</si>
  <si>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</si>
  <si>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</si>
  <si>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</si>
  <si>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</si>
  <si>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</si>
  <si>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</si>
  <si>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</si>
  <si>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</si>
  <si>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</si>
  <si>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</si>
  <si>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</si>
  <si>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</si>
  <si>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</si>
  <si>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</si>
  <si>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</si>
  <si>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</si>
  <si>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</si>
  <si>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</si>
  <si>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</si>
  <si>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</si>
  <si>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</si>
  <si>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</si>
  <si>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</si>
  <si>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</si>
  <si>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</si>
  <si>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</si>
  <si>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</si>
  <si>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</si>
  <si>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</si>
  <si>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</si>
  <si>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</si>
  <si>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</si>
  <si>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</si>
  <si>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</si>
  <si>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</si>
  <si>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</si>
  <si>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</si>
  <si>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</si>
  <si>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</si>
  <si>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</si>
  <si>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</si>
  <si>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</si>
  <si>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</si>
  <si>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</si>
  <si>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</si>
  <si>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</si>
  <si>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</si>
  <si>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</si>
  <si>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</si>
  <si>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</si>
  <si>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</si>
  <si>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</si>
  <si>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</si>
  <si>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</si>
  <si>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</si>
  <si>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</si>
  <si>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</si>
  <si>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</si>
  <si>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</si>
  <si>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</si>
  <si>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</si>
  <si>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</si>
  <si>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</si>
  <si>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</si>
  <si>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</si>
  <si>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</si>
  <si>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</si>
  <si>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</si>
  <si>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</si>
  <si>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</si>
  <si>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</si>
  <si>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</si>
  <si>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</si>
  <si>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</si>
  <si>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</si>
  <si>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</si>
  <si>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</si>
  <si>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</si>
  <si>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</si>
  <si>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</si>
  <si>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</si>
  <si>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</si>
  <si>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</si>
  <si>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</si>
  <si>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</si>
  <si>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</si>
  <si>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</si>
  <si>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</si>
  <si>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</si>
  <si>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</si>
  <si>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</si>
  <si>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</si>
  <si>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</si>
  <si>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</si>
  <si>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</si>
  <si>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</si>
  <si>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</si>
  <si>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</si>
  <si>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</si>
  <si>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</si>
  <si>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</si>
  <si>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</si>
  <si>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</si>
  <si>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</si>
  <si>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</si>
  <si>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</si>
  <si>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</si>
  <si>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</si>
  <si>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</si>
  <si>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</si>
  <si>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</si>
  <si>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</si>
  <si>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</si>
  <si>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</si>
  <si>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</si>
  <si>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</si>
  <si>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</si>
  <si>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</si>
  <si>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</si>
  <si>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</si>
  <si>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</si>
  <si>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</si>
  <si>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</si>
  <si>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</si>
  <si>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</si>
  <si>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</si>
  <si>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</si>
  <si>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</si>
  <si>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</si>
  <si>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</si>
  <si>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</si>
  <si>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</si>
  <si>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</si>
  <si>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</si>
  <si>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</si>
  <si>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</si>
  <si>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</si>
  <si>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</si>
  <si>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</si>
  <si>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</si>
  <si>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</si>
  <si>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</si>
  <si>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</si>
  <si>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</si>
  <si>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</si>
  <si>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</si>
  <si>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</si>
  <si>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</si>
  <si>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</si>
  <si>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</si>
  <si>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</si>
  <si>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</si>
  <si>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</si>
  <si>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</si>
  <si>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</si>
  <si>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</si>
  <si>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</si>
  <si>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</si>
  <si>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</si>
  <si>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</si>
  <si>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</si>
  <si>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</si>
  <si>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</si>
  <si>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</si>
  <si>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</si>
  <si>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</si>
  <si>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</si>
  <si>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</si>
  <si>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</si>
  <si>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</si>
  <si>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</si>
  <si>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</si>
  <si>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</si>
  <si>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</si>
  <si>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</si>
  <si>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</si>
  <si>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</si>
  <si>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</si>
  <si>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</si>
  <si>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</si>
  <si>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</si>
  <si>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</si>
  <si>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</si>
  <si>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</si>
  <si>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</si>
  <si>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</si>
  <si>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</si>
  <si>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</si>
  <si>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</si>
  <si>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</si>
  <si>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</si>
  <si>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</si>
  <si>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</si>
  <si>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</si>
  <si>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</si>
  <si>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</si>
  <si>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</si>
  <si>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</si>
  <si>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</si>
  <si>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</si>
  <si>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</si>
  <si>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</si>
  <si>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</si>
  <si>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</si>
  <si>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</si>
  <si>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</si>
  <si>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</si>
  <si>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</si>
  <si>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</si>
  <si>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</si>
  <si>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</si>
  <si>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</si>
  <si>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</si>
  <si>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</si>
  <si>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</si>
  <si>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</si>
  <si>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</si>
  <si>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</si>
  <si>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</si>
  <si>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</si>
  <si>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</si>
  <si>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</si>
  <si>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</si>
  <si>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</si>
  <si>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</si>
  <si>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</si>
  <si>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</si>
  <si>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</si>
  <si>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</si>
  <si>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</si>
  <si>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</si>
  <si>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</si>
  <si>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</si>
  <si>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</si>
  <si>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</si>
  <si>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</si>
  <si>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</si>
  <si>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</si>
  <si>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</si>
  <si>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</si>
  <si>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</si>
  <si>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</si>
  <si>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</si>
  <si>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</si>
  <si>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</si>
  <si>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</si>
  <si>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</si>
  <si>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</si>
  <si>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</si>
  <si>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</si>
  <si>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</si>
  <si>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</si>
  <si>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</si>
  <si>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</si>
  <si>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</si>
  <si>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</si>
  <si>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</si>
  <si>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</si>
  <si>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</si>
  <si>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</si>
  <si>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</si>
  <si>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</si>
  <si>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</si>
  <si>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</si>
  <si>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</si>
  <si>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</si>
  <si>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</si>
  <si>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</si>
  <si>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</si>
  <si>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</si>
  <si>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</si>
  <si>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</si>
  <si>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</si>
  <si>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</si>
  <si>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</si>
  <si>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</si>
  <si>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</si>
  <si>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</si>
  <si>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</si>
  <si>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</si>
  <si>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</si>
  <si>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</si>
  <si>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</si>
  <si>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</si>
  <si>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</si>
  <si>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</si>
  <si>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</si>
  <si>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</si>
  <si>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</si>
  <si>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</si>
  <si>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</si>
  <si>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</si>
  <si>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</si>
  <si>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</si>
  <si>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</si>
  <si>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</si>
  <si>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</si>
  <si>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</si>
  <si>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</si>
  <si>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</si>
  <si>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</si>
  <si>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</si>
  <si>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</si>
  <si>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</si>
  <si>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</si>
  <si>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</si>
  <si>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</si>
  <si>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</si>
  <si>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</si>
  <si>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</si>
  <si>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</si>
  <si>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</si>
  <si>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</si>
  <si>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</si>
  <si>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</si>
  <si>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</si>
  <si>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</si>
  <si>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</si>
  <si>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</si>
  <si>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</si>
  <si>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</si>
  <si>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</si>
  <si>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</si>
  <si>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</si>
  <si>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</si>
  <si>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</si>
  <si>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</si>
  <si>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</si>
  <si>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</si>
  <si>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</si>
  <si>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</si>
  <si>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</si>
  <si>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</si>
  <si>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</si>
  <si>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</si>
  <si>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</si>
  <si>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</si>
  <si>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</si>
  <si>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</si>
  <si>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</si>
  <si>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</si>
  <si>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</si>
  <si>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</si>
  <si>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</si>
  <si>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</si>
  <si>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</si>
  <si>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</si>
  <si>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</si>
  <si>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</si>
  <si>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</si>
  <si>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</si>
  <si>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</si>
  <si>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</si>
  <si>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</si>
  <si>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</si>
  <si>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</si>
  <si>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</si>
  <si>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</si>
  <si>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</si>
  <si>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</si>
  <si>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</si>
  <si>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</si>
  <si>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</si>
  <si>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</si>
  <si>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</si>
  <si>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</si>
  <si>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</si>
  <si>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</si>
  <si>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</si>
  <si>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</si>
  <si>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</si>
  <si>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</si>
  <si>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</si>
  <si>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</si>
  <si>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</si>
  <si>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</si>
  <si>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</si>
  <si>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</si>
  <si>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</si>
  <si>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</si>
  <si>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</si>
  <si>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</si>
  <si>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</si>
  <si>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</si>
  <si>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</si>
  <si>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</si>
  <si>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</si>
  <si>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</si>
  <si>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</si>
  <si>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</si>
  <si>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</si>
  <si>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</si>
  <si>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</si>
  <si>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</si>
  <si>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</si>
  <si>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</si>
  <si>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</si>
  <si>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</si>
  <si>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</si>
  <si>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</si>
  <si>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</si>
  <si>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</si>
  <si>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</si>
  <si>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</si>
  <si>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</si>
  <si>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</si>
  <si>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</si>
  <si>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</si>
  <si>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</si>
  <si>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</si>
  <si>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</si>
  <si>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</si>
  <si>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</si>
  <si>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</si>
  <si>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</si>
  <si>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</si>
  <si>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</si>
  <si>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</si>
  <si>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</si>
  <si>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</si>
  <si>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</si>
  <si>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</si>
  <si>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</si>
  <si>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</si>
  <si>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</si>
  <si>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</si>
  <si>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</si>
  <si>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</si>
  <si>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</si>
  <si>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</si>
  <si>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</si>
  <si>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</si>
  <si>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</si>
  <si>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</si>
  <si>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</si>
  <si>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</si>
  <si>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</si>
  <si>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</si>
  <si>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</si>
  <si>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</si>
  <si>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</si>
  <si>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</si>
  <si>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</si>
  <si>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</si>
  <si>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</si>
  <si>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</si>
  <si>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</si>
  <si>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</si>
  <si>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</si>
  <si>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</si>
  <si>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</si>
  <si>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</si>
  <si>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</si>
  <si>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</si>
  <si>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</si>
  <si>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</si>
  <si>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</si>
  <si>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</si>
  <si>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</si>
  <si>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</si>
  <si>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</si>
  <si>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</si>
  <si>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</si>
  <si>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</si>
  <si>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</si>
  <si>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</si>
  <si>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</si>
  <si>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</si>
  <si>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</si>
  <si>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</si>
  <si>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</si>
  <si>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</si>
  <si>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</si>
  <si>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</si>
  <si>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</si>
  <si>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</si>
  <si>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</si>
  <si>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</si>
  <si>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</si>
  <si>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</si>
  <si>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</si>
  <si>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</si>
  <si>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</si>
  <si>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</si>
  <si>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</si>
  <si>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</si>
  <si>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</si>
  <si>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</si>
  <si>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</si>
  <si>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</si>
  <si>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</si>
  <si>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</si>
  <si>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</si>
  <si>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</si>
  <si>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</si>
  <si>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</si>
  <si>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</si>
  <si>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</si>
  <si>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</si>
  <si>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</si>
  <si>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</si>
  <si>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</si>
  <si>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</si>
  <si>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</si>
  <si>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</si>
  <si>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</si>
  <si>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</si>
  <si>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</si>
  <si>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</si>
  <si>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</si>
  <si>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</si>
  <si>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</si>
  <si>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</si>
  <si>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</si>
  <si>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</si>
  <si>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</si>
  <si>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</si>
  <si>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</si>
  <si>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</si>
  <si>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</si>
  <si>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</si>
  <si>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</si>
  <si>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</si>
  <si>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</si>
  <si>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</si>
  <si>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</si>
  <si>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</si>
  <si>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</si>
  <si>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</si>
  <si>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</si>
  <si>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</si>
  <si>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</si>
  <si>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</si>
  <si>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</si>
  <si>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</si>
  <si>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</si>
  <si>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</si>
  <si>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</si>
  <si>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</si>
  <si>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</si>
  <si>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</si>
  <si>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</si>
  <si>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</si>
  <si>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</si>
  <si>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</si>
  <si>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</si>
  <si>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</si>
  <si>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</si>
  <si>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</si>
  <si>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</si>
  <si>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</si>
  <si>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</si>
  <si>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</si>
  <si>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</si>
  <si>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</si>
  <si>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</si>
  <si>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</si>
  <si>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</si>
  <si>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</si>
  <si>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</si>
  <si>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</si>
  <si>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</si>
  <si>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</si>
  <si>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</si>
  <si>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</si>
  <si>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</si>
  <si>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</si>
  <si>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</si>
  <si>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</si>
  <si>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</si>
  <si>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</si>
  <si>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</si>
  <si>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</si>
  <si>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</si>
  <si>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</si>
  <si>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</si>
  <si>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</si>
  <si>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</si>
  <si>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</si>
  <si>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</si>
  <si>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</si>
  <si>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</si>
  <si>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</si>
  <si>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</si>
  <si>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</si>
  <si>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</si>
  <si>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</si>
  <si>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</si>
  <si>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</si>
  <si>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</si>
  <si>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</si>
  <si>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</si>
  <si>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</si>
  <si>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</si>
  <si>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</si>
  <si>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</si>
  <si>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</si>
  <si>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</si>
  <si>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</si>
  <si>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</si>
  <si>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</si>
  <si>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</si>
  <si>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</si>
  <si>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</si>
  <si>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</si>
  <si>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</si>
  <si>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</si>
  <si>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</si>
  <si>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</si>
  <si>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</si>
  <si>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</si>
  <si>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</si>
  <si>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</si>
  <si>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</si>
  <si>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</si>
  <si>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</si>
  <si>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</si>
  <si>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</si>
  <si>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</si>
  <si>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</si>
  <si>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</si>
  <si>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</si>
  <si>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</si>
  <si>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</si>
  <si>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</si>
  <si>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</si>
  <si>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</si>
  <si>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</si>
  <si>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</si>
  <si>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</si>
  <si>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</si>
  <si>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</si>
  <si>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</si>
  <si>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</si>
  <si>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</si>
  <si>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</si>
  <si>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</si>
  <si>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</si>
  <si>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</si>
  <si>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</si>
  <si>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</si>
  <si>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</si>
  <si>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</si>
  <si>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</si>
  <si>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</si>
  <si>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</si>
  <si>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</si>
  <si>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</si>
  <si>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</si>
  <si>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</si>
  <si>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</si>
  <si>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</si>
  <si>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</si>
  <si>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</si>
  <si>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</si>
  <si>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</si>
  <si>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</si>
  <si>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</si>
  <si>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</si>
  <si>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</si>
  <si>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</si>
  <si>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</si>
  <si>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</si>
  <si>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</si>
  <si>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</si>
  <si>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</si>
  <si>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</si>
  <si>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</si>
  <si>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</si>
  <si>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</si>
  <si>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</si>
  <si>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</si>
  <si>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</si>
  <si>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</si>
  <si>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</si>
  <si>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</si>
  <si>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</si>
  <si>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</si>
  <si>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</si>
  <si>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</si>
  <si>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</si>
  <si>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</si>
  <si>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</si>
  <si>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</si>
  <si>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</si>
  <si>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</si>
  <si>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</si>
  <si>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</si>
  <si>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</si>
  <si>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</si>
  <si>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</si>
  <si>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</si>
  <si>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</si>
  <si>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</si>
  <si>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</si>
  <si>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</si>
  <si>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</si>
  <si>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</si>
  <si>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</si>
  <si>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</si>
  <si>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</si>
  <si>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</si>
  <si>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</si>
  <si>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</si>
  <si>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</si>
  <si>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</si>
  <si>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</si>
  <si>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</si>
  <si>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</si>
  <si>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</si>
  <si>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</si>
  <si>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</si>
  <si>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</si>
  <si>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</si>
  <si>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</si>
  <si>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</si>
  <si>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</si>
  <si>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</si>
  <si>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</si>
  <si>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</si>
  <si>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</si>
  <si>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</si>
  <si>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</si>
  <si>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</si>
  <si>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</si>
  <si>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</si>
  <si>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</si>
  <si>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</si>
  <si>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</si>
  <si>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</si>
  <si>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</si>
  <si>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</si>
  <si>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</si>
  <si>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</si>
  <si>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</si>
  <si>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</si>
  <si>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</si>
  <si>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</si>
  <si>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</si>
  <si>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</si>
  <si>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</si>
  <si>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</si>
  <si>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</si>
  <si>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</si>
  <si>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</si>
  <si>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</si>
  <si>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</si>
  <si>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</si>
  <si>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</si>
  <si>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</si>
  <si>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</si>
  <si>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</si>
  <si>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</si>
  <si>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</si>
  <si>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</si>
  <si>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</si>
  <si>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</si>
  <si>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</si>
  <si>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</si>
  <si>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</si>
  <si>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</si>
  <si>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</si>
  <si>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</si>
  <si>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</si>
  <si>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</si>
  <si>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</si>
  <si>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</si>
  <si>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</si>
  <si>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</si>
  <si>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</si>
  <si>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</si>
  <si>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</si>
  <si>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</si>
  <si>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</si>
  <si>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</si>
  <si>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</si>
  <si>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</si>
  <si>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</si>
  <si>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</si>
  <si>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</si>
  <si>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</si>
  <si>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</si>
  <si>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</si>
  <si>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</si>
  <si>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</si>
  <si>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</si>
  <si>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</si>
  <si>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</si>
  <si>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</si>
  <si>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</si>
  <si>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</si>
  <si>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</si>
  <si>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</si>
  <si>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</si>
  <si>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</si>
  <si>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</si>
  <si>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</si>
  <si>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</si>
  <si>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</si>
  <si>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</si>
  <si>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</si>
  <si>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</si>
  <si>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</si>
  <si>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</si>
  <si>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</si>
  <si>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</si>
  <si>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</si>
  <si>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</si>
  <si>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</si>
  <si>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</si>
  <si>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</si>
  <si>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</si>
  <si>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</si>
  <si>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</si>
  <si>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</si>
  <si>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</si>
  <si>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</si>
  <si>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</si>
  <si>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</si>
  <si>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</si>
  <si>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</si>
  <si>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</si>
  <si>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</si>
  <si>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</si>
  <si>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</si>
  <si>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</si>
  <si>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</si>
  <si>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</si>
  <si>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</si>
  <si>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</si>
  <si>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</si>
  <si>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</si>
  <si>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</si>
  <si>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</si>
  <si>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</si>
  <si>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</si>
  <si>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</si>
  <si>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</si>
  <si>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</si>
  <si>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</si>
  <si>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</si>
  <si>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</si>
  <si>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</si>
  <si>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</si>
  <si>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</si>
  <si>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</si>
  <si>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</si>
  <si>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</si>
  <si>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</si>
  <si>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</si>
  <si>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</si>
  <si>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</si>
  <si>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</si>
  <si>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</si>
  <si>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</si>
  <si>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</si>
  <si>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</si>
  <si>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</si>
  <si>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</si>
  <si>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</si>
  <si>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</si>
  <si>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</si>
  <si>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</si>
  <si>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</si>
  <si>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</si>
  <si>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</si>
  <si>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</si>
  <si>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</si>
  <si>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</si>
  <si>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</si>
  <si>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</si>
  <si>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</si>
  <si>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</si>
  <si>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</si>
  <si>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</si>
  <si>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</si>
  <si>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</si>
  <si>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</si>
  <si>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</si>
  <si>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</si>
  <si>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</si>
  <si>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</si>
  <si>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</si>
  <si>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</si>
  <si>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</si>
  <si>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</si>
  <si>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</si>
  <si>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</si>
  <si>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</si>
  <si>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</si>
  <si>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</si>
  <si>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</si>
  <si>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</si>
  <si>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</si>
  <si>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</si>
  <si>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</si>
  <si>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</si>
  <si>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</si>
  <si>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</si>
  <si>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</si>
  <si>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</si>
  <si>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</si>
  <si>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</si>
  <si>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</si>
  <si>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</si>
  <si>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</si>
  <si>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</si>
  <si>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</si>
  <si>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</si>
  <si>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</si>
  <si>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</si>
  <si>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</si>
  <si>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</si>
  <si>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</si>
  <si>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</si>
  <si>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</si>
  <si>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</si>
  <si>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</si>
  <si>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</si>
  <si>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</si>
  <si>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</si>
  <si>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</si>
  <si>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</si>
  <si>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</si>
  <si>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</si>
  <si>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</si>
  <si>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</si>
  <si>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</si>
  <si>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</si>
  <si>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</si>
  <si>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</si>
  <si>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</si>
  <si>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</si>
  <si>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</si>
  <si>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</si>
  <si>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</si>
  <si>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</si>
  <si>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</si>
  <si>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</si>
  <si>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</si>
  <si>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</si>
  <si>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</si>
  <si>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</si>
  <si>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</si>
  <si>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</si>
  <si>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</si>
  <si>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</si>
  <si>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</si>
  <si>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</si>
  <si>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</si>
  <si>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</si>
  <si>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</si>
  <si>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</si>
  <si>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</si>
  <si>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</si>
  <si>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</si>
  <si>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</si>
  <si>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</si>
  <si>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</si>
  <si>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</si>
  <si>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</si>
  <si>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</si>
  <si>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</si>
  <si>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</si>
  <si>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</si>
  <si>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</si>
  <si>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</si>
  <si>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</si>
  <si>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</si>
  <si>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</si>
  <si>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</si>
  <si>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</si>
  <si>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</si>
  <si>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</si>
  <si>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</si>
  <si>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</si>
  <si>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</si>
  <si>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</si>
  <si>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</si>
  <si>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</si>
  <si>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</si>
  <si>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</si>
  <si>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</si>
  <si>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</si>
  <si>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</si>
  <si>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</si>
  <si>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</si>
  <si>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</si>
  <si>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</si>
  <si>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</si>
  <si>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</si>
  <si>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</si>
  <si>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</si>
  <si>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</si>
  <si>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</si>
  <si>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</si>
  <si>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</si>
  <si>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</si>
  <si>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</si>
  <si>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</si>
  <si>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</si>
  <si>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</si>
  <si>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</si>
  <si>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</si>
  <si>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</si>
  <si>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</si>
  <si>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</si>
  <si>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</si>
  <si>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</si>
  <si>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</si>
  <si>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</si>
  <si>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</si>
  <si>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</si>
  <si>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</si>
  <si>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</si>
  <si>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</si>
  <si>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</si>
  <si>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</si>
  <si>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</si>
  <si>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</si>
  <si>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</si>
  <si>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</si>
  <si>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</si>
  <si>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</si>
  <si>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</si>
  <si>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</si>
  <si>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</si>
  <si>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</si>
  <si>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</si>
  <si>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</si>
  <si>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</si>
  <si>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</si>
  <si>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</si>
  <si>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</si>
  <si>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</si>
  <si>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</si>
  <si>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</si>
  <si>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</si>
  <si>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</si>
  <si>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</si>
  <si>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</si>
  <si>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</si>
  <si>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</si>
  <si>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</si>
  <si>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</si>
  <si>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</si>
  <si>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</si>
  <si>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</si>
  <si>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</si>
  <si>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</si>
  <si>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</si>
  <si>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</si>
  <si>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</si>
  <si>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</si>
  <si>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</si>
  <si>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</si>
  <si>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</si>
  <si>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</si>
  <si>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</si>
  <si>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</si>
  <si>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</si>
  <si>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</si>
  <si>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</si>
  <si>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</si>
  <si>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</si>
  <si>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</si>
  <si>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</si>
  <si>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</si>
  <si>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</si>
  <si>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</si>
  <si>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</si>
  <si>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</si>
  <si>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</si>
  <si>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</si>
  <si>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</si>
  <si>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</si>
  <si>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</si>
  <si>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</si>
  <si>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</si>
  <si>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</si>
  <si>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</si>
  <si>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</si>
  <si>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</si>
  <si>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</si>
  <si>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</si>
  <si>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</si>
  <si>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</si>
  <si>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</si>
  <si>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</si>
  <si>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</si>
  <si>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</si>
  <si>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</si>
  <si>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</si>
  <si>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</si>
  <si>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</si>
  <si>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</si>
  <si>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</si>
  <si>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</si>
  <si>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</si>
  <si>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</si>
  <si>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</si>
  <si>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</si>
  <si>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</si>
  <si>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</si>
  <si>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</si>
  <si>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</si>
  <si>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</si>
  <si>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</si>
  <si>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</si>
  <si>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</si>
  <si>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</si>
  <si>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</si>
  <si>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</si>
  <si>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</si>
  <si>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</si>
  <si>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</si>
  <si>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</si>
  <si>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</si>
  <si>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</si>
  <si>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</si>
  <si>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</si>
  <si>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</si>
  <si>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</si>
  <si>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</si>
  <si>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</si>
  <si>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</si>
  <si>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</si>
  <si>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</si>
  <si>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</si>
  <si>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</si>
  <si>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</si>
  <si>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</si>
  <si>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</si>
  <si>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</si>
  <si>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</si>
  <si>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</si>
  <si>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</si>
  <si>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</si>
  <si>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</si>
  <si>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</si>
  <si>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</si>
  <si>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</si>
  <si>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</si>
  <si>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</si>
  <si>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</si>
  <si>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</si>
  <si>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</si>
  <si>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</si>
  <si>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</si>
  <si>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</si>
  <si>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</si>
  <si>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</si>
  <si>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</si>
  <si>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</si>
  <si>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</si>
  <si>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</si>
  <si>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</si>
  <si>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</si>
  <si>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</si>
  <si>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</si>
  <si>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</si>
  <si>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</si>
  <si>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</si>
  <si>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</si>
  <si>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</si>
  <si>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</si>
  <si>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</si>
  <si>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</si>
  <si>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</si>
  <si>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</si>
  <si>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</si>
  <si>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</si>
  <si>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</si>
  <si>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</si>
  <si>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</si>
  <si>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</si>
  <si>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</si>
  <si>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</si>
  <si>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</si>
  <si>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</si>
  <si>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</si>
  <si>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</si>
  <si>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</si>
  <si>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</si>
  <si>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</si>
  <si>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</si>
  <si>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</si>
  <si>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</si>
  <si>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</si>
  <si>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</si>
  <si>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</si>
  <si>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</si>
  <si>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</si>
  <si>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</si>
  <si>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</si>
  <si>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</si>
  <si>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</si>
  <si>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</si>
  <si>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</si>
  <si>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</si>
  <si>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</si>
  <si>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</si>
  <si>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</si>
  <si>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</si>
  <si>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</si>
  <si>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</si>
  <si>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</si>
  <si>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</si>
  <si>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</si>
  <si>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</si>
  <si>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</si>
  <si>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</si>
  <si>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</si>
  <si>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</si>
  <si>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</si>
  <si>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</si>
  <si>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</si>
  <si>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</si>
  <si>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</si>
  <si>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</si>
  <si>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</si>
  <si>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</si>
  <si>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</si>
  <si>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</si>
  <si>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</si>
  <si>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</si>
  <si>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</si>
  <si>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</si>
  <si>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</si>
  <si>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</si>
  <si>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</si>
  <si>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</si>
  <si>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</si>
  <si>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</si>
  <si>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</si>
  <si>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</si>
  <si>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</si>
  <si>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</si>
  <si>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</si>
  <si>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</si>
  <si>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</si>
  <si>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</si>
  <si>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</si>
  <si>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</si>
  <si>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</si>
  <si>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</si>
  <si>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</si>
  <si>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</si>
  <si>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</si>
  <si>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</si>
  <si>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</si>
  <si>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</si>
  <si>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</si>
  <si>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</si>
  <si>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</si>
  <si>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</si>
  <si>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</si>
  <si>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</si>
  <si>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</si>
  <si>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</si>
  <si>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</si>
  <si>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</si>
  <si>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</si>
  <si>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</si>
  <si>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</si>
  <si>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</si>
  <si>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</si>
  <si>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</si>
  <si>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</si>
  <si>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</si>
  <si>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</si>
  <si>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</si>
  <si>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</si>
  <si>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</si>
  <si>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</si>
  <si>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</si>
  <si>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</si>
  <si>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</si>
  <si>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</si>
  <si>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</si>
  <si>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</si>
  <si>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</si>
  <si>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</si>
  <si>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</si>
  <si>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</si>
  <si>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</si>
  <si>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</si>
  <si>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</si>
  <si>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</si>
  <si>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</si>
  <si>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</si>
  <si>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</si>
  <si>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</si>
  <si>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</si>
  <si>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</si>
  <si>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</si>
  <si>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</si>
  <si>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</si>
  <si>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</si>
  <si>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</si>
  <si>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</si>
  <si>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</si>
  <si>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</si>
  <si>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</si>
  <si>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</si>
  <si>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</si>
  <si>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</si>
  <si>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</si>
  <si>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</si>
  <si>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</si>
  <si>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</si>
  <si>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</si>
  <si>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</si>
  <si>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</si>
  <si>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</si>
  <si>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</si>
  <si>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</si>
  <si>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</si>
  <si>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</si>
  <si>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</si>
  <si>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</si>
  <si>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</si>
  <si>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</si>
  <si>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</si>
  <si>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</si>
  <si>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</si>
  <si>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</si>
  <si>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</si>
  <si>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</si>
  <si>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</si>
  <si>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</si>
  <si>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</si>
  <si>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</si>
  <si>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</si>
  <si>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</si>
  <si>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</si>
  <si>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</si>
  <si>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</si>
  <si>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</si>
  <si>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</si>
  <si>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</si>
  <si>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</si>
  <si>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</si>
  <si>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</si>
  <si>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</si>
  <si>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</si>
  <si>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</si>
  <si>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</si>
  <si>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</si>
  <si>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</si>
  <si>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</si>
  <si>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</si>
  <si>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</si>
  <si>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</si>
  <si>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</si>
  <si>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</si>
  <si>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</si>
  <si>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</si>
  <si>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</si>
  <si>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</si>
  <si>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</si>
  <si>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</si>
  <si>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</si>
  <si>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</si>
  <si>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</si>
  <si>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</si>
  <si>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</si>
  <si>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</si>
  <si>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</si>
  <si>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</si>
  <si>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</si>
  <si>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</si>
  <si>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</si>
  <si>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</si>
  <si>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</si>
  <si>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</si>
  <si>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</si>
  <si>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</si>
  <si>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</si>
  <si>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</si>
  <si>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</si>
  <si>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</si>
  <si>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</si>
  <si>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</si>
  <si>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</si>
  <si>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</si>
  <si>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</si>
  <si>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</si>
  <si>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</si>
  <si>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</si>
  <si>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</si>
  <si>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</si>
  <si>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</si>
  <si>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</si>
  <si>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</si>
  <si>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</si>
  <si>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</si>
  <si>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</si>
  <si>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</si>
  <si>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</si>
  <si>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</si>
  <si>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</si>
  <si>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</si>
  <si>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</si>
  <si>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</si>
  <si>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</si>
  <si>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</si>
  <si>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</si>
  <si>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</si>
  <si>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</si>
  <si>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</si>
  <si>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</si>
  <si>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</si>
  <si>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</si>
  <si>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</si>
  <si>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</si>
  <si>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</si>
  <si>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</si>
  <si>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</si>
  <si>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</si>
  <si>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</si>
  <si>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</si>
  <si>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</si>
  <si>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</si>
  <si>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</si>
  <si>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</si>
  <si>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</si>
  <si>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</si>
  <si>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</si>
  <si>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</si>
  <si>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</si>
  <si>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</si>
  <si>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</si>
  <si>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</si>
  <si>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</si>
  <si>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</si>
  <si>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</si>
  <si>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</si>
  <si>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</si>
  <si>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</si>
  <si>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</si>
  <si>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</si>
  <si>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</si>
  <si>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</si>
  <si>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</si>
  <si>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</si>
  <si>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</si>
  <si>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</si>
  <si>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</si>
  <si>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</si>
  <si>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</si>
  <si>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</si>
  <si>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</si>
  <si>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</si>
  <si>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</si>
  <si>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</si>
  <si>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</si>
  <si>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</si>
  <si>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</si>
  <si>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</si>
  <si>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</si>
  <si>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</si>
  <si>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</si>
  <si>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</si>
  <si>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</si>
  <si>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</si>
  <si>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</si>
  <si>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</si>
  <si>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</si>
  <si>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</si>
  <si>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</si>
  <si>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</si>
  <si>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</si>
  <si>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</si>
  <si>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</si>
  <si>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</si>
  <si>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</si>
  <si>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</si>
  <si>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</si>
  <si>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</si>
  <si>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</si>
  <si>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</si>
  <si>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</si>
  <si>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</si>
  <si>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</si>
  <si>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</si>
  <si>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</si>
  <si>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</si>
  <si>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</si>
  <si>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</si>
  <si>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</si>
  <si>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</si>
  <si>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</si>
  <si>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</si>
  <si>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</si>
  <si>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</si>
  <si>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</si>
  <si>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</si>
  <si>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</si>
  <si>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</si>
  <si>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</si>
  <si>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</si>
  <si>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</si>
  <si>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</si>
  <si>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</si>
  <si>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</si>
  <si>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</si>
  <si>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</si>
  <si>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</si>
  <si>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</si>
  <si>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</si>
  <si>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</si>
  <si>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</si>
  <si>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</si>
  <si>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</si>
  <si>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</si>
  <si>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</si>
  <si>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</si>
  <si>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</si>
  <si>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</si>
  <si>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</si>
  <si>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</si>
  <si>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</si>
  <si>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</si>
  <si>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</si>
  <si>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</si>
  <si>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</si>
  <si>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</si>
  <si>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</si>
  <si>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</si>
  <si>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</si>
  <si>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</si>
  <si>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</si>
  <si>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</si>
  <si>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</si>
  <si>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</si>
  <si>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</si>
  <si>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</si>
  <si>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</si>
  <si>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</si>
  <si>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</si>
  <si>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</si>
  <si>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</si>
  <si>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</si>
  <si>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</si>
  <si>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</si>
  <si>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</si>
  <si>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</si>
  <si>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</si>
  <si>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</si>
  <si>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</si>
  <si>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</si>
  <si>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</si>
  <si>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</si>
  <si>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</si>
  <si>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</si>
  <si>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</si>
  <si>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</si>
  <si>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</si>
  <si>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</si>
  <si>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</si>
  <si>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</si>
  <si>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</si>
  <si>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</si>
  <si>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</si>
  <si>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</si>
  <si>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</si>
  <si>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</si>
  <si>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</si>
  <si>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</si>
  <si>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</si>
  <si>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</si>
  <si>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</si>
  <si>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</si>
  <si>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</si>
  <si>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</si>
  <si>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</si>
  <si>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</si>
  <si>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</si>
  <si>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</si>
  <si>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</si>
  <si>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</si>
  <si>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</si>
  <si>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</si>
  <si>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</si>
  <si>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</si>
  <si>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</si>
  <si>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</si>
  <si>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</si>
  <si>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</si>
  <si>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</si>
  <si>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</si>
  <si>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</si>
  <si>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</si>
  <si>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</si>
  <si>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</si>
  <si>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</si>
  <si>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</si>
  <si>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</si>
  <si>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</si>
  <si>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</si>
  <si>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</si>
  <si>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</si>
  <si>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</si>
  <si>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</si>
  <si>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</si>
  <si>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</si>
  <si>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</si>
  <si>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</si>
  <si>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</si>
  <si>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</si>
  <si>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</si>
  <si>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</si>
  <si>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</si>
  <si>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</si>
  <si>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</si>
  <si>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</si>
  <si>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</si>
  <si>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</si>
  <si>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</si>
  <si>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</si>
  <si>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</si>
  <si>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</si>
  <si>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</si>
  <si>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</si>
  <si>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</si>
  <si>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</si>
  <si>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</si>
  <si>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</si>
  <si>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</si>
  <si>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</si>
  <si>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</si>
  <si>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</si>
  <si>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</si>
  <si>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</si>
  <si>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</si>
  <si>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</si>
  <si>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</si>
  <si>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</si>
  <si>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</si>
  <si>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</si>
  <si>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</si>
  <si>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</si>
  <si>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</si>
  <si>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</si>
  <si>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</si>
  <si>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</si>
  <si>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</si>
  <si>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</si>
  <si>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</si>
  <si>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</si>
  <si>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</si>
  <si>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</si>
  <si>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</si>
  <si>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</si>
  <si>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</si>
  <si>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</si>
  <si>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</si>
  <si>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</si>
  <si>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</si>
  <si>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</si>
  <si>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</si>
  <si>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</si>
  <si>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</si>
  <si>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</si>
  <si>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</si>
  <si>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</si>
  <si>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</si>
  <si>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</si>
  <si>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</si>
  <si>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</si>
  <si>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</si>
  <si>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</si>
  <si>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</si>
  <si>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</si>
  <si>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</si>
  <si>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</si>
  <si>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</si>
  <si>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</si>
  <si>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</si>
  <si>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</si>
  <si>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</si>
  <si>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</si>
  <si>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</si>
  <si>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</si>
  <si>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</si>
  <si>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</si>
  <si>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</si>
  <si>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</si>
  <si>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</si>
  <si>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</si>
  <si>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</si>
  <si>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</si>
  <si>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</si>
  <si>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</si>
  <si>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</si>
  <si>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</si>
  <si>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</si>
  <si>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</si>
  <si>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</si>
  <si>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</si>
  <si>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</si>
  <si>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</si>
  <si>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</si>
  <si>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</si>
  <si>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</si>
  <si>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</si>
  <si>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</si>
  <si>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</si>
  <si>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</si>
  <si>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</si>
  <si>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</si>
  <si>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</si>
  <si>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</si>
  <si>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</si>
  <si>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</si>
  <si>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</si>
  <si>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</si>
  <si>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</si>
  <si>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</si>
  <si>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</si>
  <si>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</si>
  <si>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</si>
  <si>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</si>
  <si>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</si>
  <si>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</si>
  <si>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</si>
  <si>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</si>
  <si>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</si>
  <si>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</si>
  <si>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</si>
  <si>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</si>
  <si>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</si>
  <si>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</si>
  <si>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</si>
  <si>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</si>
  <si>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</si>
  <si>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</si>
  <si>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</si>
  <si>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</si>
  <si>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</si>
  <si>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</si>
  <si>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</si>
  <si>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</si>
  <si>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</si>
  <si>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</si>
  <si>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</si>
  <si>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</si>
  <si>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</si>
  <si>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</si>
  <si>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</si>
  <si>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</si>
  <si>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</si>
  <si>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</si>
  <si>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</si>
  <si>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</si>
  <si>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</si>
  <si>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</si>
  <si>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</si>
  <si>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</si>
  <si>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</si>
  <si>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</si>
  <si>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</si>
  <si>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</si>
  <si>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</si>
  <si>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</si>
  <si>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</si>
  <si>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</si>
  <si>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</si>
  <si>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</si>
  <si>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</si>
  <si>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</si>
  <si>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</si>
  <si>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</si>
  <si>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</si>
  <si>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</si>
  <si>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</si>
  <si>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</si>
  <si>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</si>
  <si>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</si>
  <si>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</si>
  <si>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</si>
  <si>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</si>
  <si>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</si>
  <si>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</si>
  <si>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</si>
  <si>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</si>
  <si>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</si>
  <si>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</si>
  <si>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</si>
  <si>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</si>
  <si>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</si>
  <si>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</si>
  <si>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</si>
  <si>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</si>
  <si>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</si>
  <si>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</si>
  <si>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</si>
  <si>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</si>
  <si>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</si>
  <si>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</si>
  <si>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</si>
  <si>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</si>
  <si>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</si>
  <si>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</si>
  <si>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</si>
  <si>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</si>
  <si>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</si>
  <si>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</si>
  <si>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</si>
  <si>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</si>
  <si>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</si>
  <si>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</si>
  <si>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</si>
  <si>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</si>
  <si>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</si>
  <si>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</si>
  <si>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</si>
  <si>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</si>
  <si>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</si>
  <si>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</si>
  <si>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</si>
  <si>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</si>
  <si>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</si>
  <si>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</si>
  <si>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</si>
  <si>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</si>
  <si>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</si>
  <si>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</si>
  <si>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</si>
  <si>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</si>
  <si>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</si>
  <si>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</si>
  <si>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</si>
  <si>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</si>
  <si>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</si>
  <si>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</si>
  <si>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</si>
  <si>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</si>
  <si>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</si>
  <si>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</si>
  <si>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</si>
  <si>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</si>
  <si>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</si>
  <si>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</si>
  <si>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</si>
  <si>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</si>
  <si>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</si>
  <si>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</si>
  <si>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</si>
  <si>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</si>
  <si>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</si>
  <si>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</si>
  <si>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</si>
  <si>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</si>
  <si>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</si>
  <si>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</si>
  <si>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</si>
  <si>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</si>
  <si>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</si>
  <si>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</si>
  <si>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</si>
  <si>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</si>
  <si>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</si>
  <si>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</si>
  <si>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</si>
  <si>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</si>
  <si>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</si>
  <si>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</si>
  <si>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</si>
  <si>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</si>
  <si>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</si>
  <si>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</si>
  <si>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</si>
  <si>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</si>
  <si>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</si>
  <si>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</si>
  <si>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</si>
  <si>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</si>
  <si>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</si>
  <si>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</si>
  <si>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</si>
  <si>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</si>
  <si>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</si>
  <si>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</si>
  <si>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</si>
  <si>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</si>
  <si>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</si>
  <si>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</si>
  <si>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</si>
  <si>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</si>
  <si>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</si>
  <si>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</si>
  <si>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</si>
  <si>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</si>
  <si>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</si>
  <si>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</si>
  <si>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</si>
  <si>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</si>
  <si>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</si>
  <si>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</si>
  <si>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</si>
  <si>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</si>
  <si>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</si>
  <si>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</si>
  <si>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</si>
  <si>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</si>
  <si>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</si>
  <si>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</si>
  <si>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</si>
  <si>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</si>
  <si>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</si>
  <si>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</si>
  <si>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</si>
  <si>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</si>
  <si>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</si>
  <si>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</si>
  <si>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</si>
  <si>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</si>
  <si>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</si>
  <si>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</si>
  <si>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</si>
  <si>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</si>
  <si>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</si>
  <si>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</si>
  <si>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</si>
  <si>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</si>
  <si>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</si>
  <si>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</si>
  <si>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</si>
  <si>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</si>
  <si>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</si>
  <si>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</si>
  <si>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</si>
  <si>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</si>
  <si>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</si>
  <si>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</si>
  <si>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</si>
  <si>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</si>
  <si>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</si>
  <si>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</si>
  <si>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</si>
  <si>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</si>
  <si>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</si>
  <si>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</si>
  <si>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</si>
  <si>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</si>
  <si>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</si>
  <si>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</si>
  <si>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</si>
  <si>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</si>
  <si>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</si>
  <si>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</si>
  <si>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</si>
  <si>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</si>
  <si>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</si>
  <si>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</si>
  <si>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</si>
  <si>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</si>
  <si>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</si>
  <si>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</si>
  <si>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</si>
  <si>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</si>
  <si>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</si>
  <si>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</si>
  <si>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</si>
  <si>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</si>
  <si>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</si>
  <si>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</si>
  <si>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</si>
  <si>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</si>
  <si>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</si>
  <si>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</si>
  <si>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</si>
  <si>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</si>
  <si>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</si>
  <si>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</si>
  <si>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</si>
  <si>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</si>
  <si>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</si>
  <si>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</si>
  <si>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</si>
  <si>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</si>
  <si>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</si>
  <si>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</si>
  <si>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</si>
  <si>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</si>
  <si>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</si>
  <si>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</si>
  <si>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</si>
  <si>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</si>
  <si>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</si>
  <si>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</si>
  <si>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</si>
  <si>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</si>
  <si>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</si>
  <si>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</si>
  <si>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</si>
  <si>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</si>
  <si>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</si>
  <si>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</si>
  <si>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</si>
  <si>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</si>
  <si>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</si>
  <si>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</si>
  <si>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</si>
  <si>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</si>
  <si>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</si>
  <si>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</si>
  <si>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</si>
  <si>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</si>
  <si>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</si>
  <si>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</si>
  <si>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</si>
  <si>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</si>
  <si>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</si>
  <si>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</si>
  <si>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</si>
  <si>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</si>
  <si>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</si>
  <si>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</si>
  <si>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</si>
  <si>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</si>
  <si>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</si>
  <si>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</si>
  <si>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</si>
  <si>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</si>
  <si>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</si>
  <si>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</si>
  <si>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</si>
  <si>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</si>
  <si>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</si>
  <si>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</si>
  <si>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</si>
  <si>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</si>
  <si>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</si>
  <si>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</si>
  <si>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</si>
  <si>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</si>
  <si>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</si>
  <si>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</si>
  <si>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</si>
  <si>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</si>
  <si>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</si>
  <si>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</si>
  <si>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</si>
  <si>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</si>
  <si>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</si>
  <si>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</si>
  <si>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</si>
  <si>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</si>
  <si>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</si>
  <si>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</si>
  <si>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</si>
  <si>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</si>
  <si>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</si>
  <si>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</si>
  <si>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</si>
  <si>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</si>
  <si>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</si>
  <si>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</si>
  <si>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</si>
  <si>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</si>
  <si>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</si>
  <si>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</si>
  <si>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</si>
  <si>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</si>
  <si>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</si>
  <si>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</si>
  <si>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</si>
  <si>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</si>
  <si>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</si>
  <si>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</si>
  <si>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</si>
  <si>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</si>
  <si>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</si>
  <si>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</si>
  <si>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</si>
  <si>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</si>
  <si>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</si>
  <si>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</si>
  <si>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</si>
  <si>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</si>
  <si>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</si>
  <si>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</si>
  <si>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</si>
  <si>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</si>
  <si>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</si>
  <si>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</si>
  <si>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</si>
  <si>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</si>
  <si>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</si>
  <si>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</si>
  <si>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</si>
  <si>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</si>
  <si>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</si>
  <si>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</si>
  <si>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</si>
  <si>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</si>
  <si>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</si>
  <si>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</si>
  <si>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</si>
  <si>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</si>
  <si>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</si>
  <si>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</si>
  <si>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</si>
  <si>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</si>
  <si>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</si>
  <si>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</si>
  <si>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</si>
  <si>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</si>
  <si>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</si>
  <si>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</si>
  <si>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</si>
  <si>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</si>
  <si>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</si>
  <si>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</si>
  <si>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</si>
  <si>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</si>
  <si>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</si>
  <si>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</si>
  <si>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</si>
  <si>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</si>
  <si>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</si>
  <si>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</si>
  <si>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</si>
  <si>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</si>
  <si>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</si>
  <si>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</si>
  <si>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</si>
  <si>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</si>
  <si>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</si>
  <si>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</si>
  <si>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</si>
  <si>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</si>
  <si>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</si>
  <si>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</si>
  <si>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</si>
  <si>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</si>
  <si>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</si>
  <si>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</si>
  <si>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</si>
  <si>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</si>
  <si>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</si>
  <si>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</si>
  <si>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</si>
  <si>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</si>
  <si>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</si>
  <si>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</si>
  <si>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</si>
  <si>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</si>
  <si>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</si>
  <si>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</si>
  <si>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</si>
  <si>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</si>
  <si>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</si>
  <si>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</si>
  <si>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</si>
  <si>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</si>
  <si>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</si>
  <si>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</si>
  <si>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</si>
  <si>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</si>
  <si>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</si>
  <si>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</si>
  <si>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</si>
  <si>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</si>
  <si>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</si>
  <si>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</si>
  <si>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</si>
  <si>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</si>
  <si>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</si>
  <si>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</si>
  <si>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</si>
  <si>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</si>
  <si>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</si>
  <si>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</si>
  <si>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</si>
  <si>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</si>
  <si>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</si>
  <si>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</si>
  <si>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</si>
  <si>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</si>
  <si>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</si>
  <si>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</si>
  <si>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</si>
  <si>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</si>
  <si>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</si>
  <si>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</si>
  <si>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</si>
  <si>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</si>
  <si>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</si>
  <si>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</si>
  <si>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</si>
  <si>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</si>
  <si>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</si>
  <si>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</si>
  <si>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</si>
  <si>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</si>
  <si>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</si>
  <si>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</si>
  <si>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</si>
  <si>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</si>
  <si>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</si>
  <si>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</si>
  <si>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</si>
  <si>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</si>
  <si>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</si>
  <si>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</si>
  <si>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</si>
  <si>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</si>
  <si>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</si>
  <si>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</si>
  <si>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</si>
  <si>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</si>
  <si>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</si>
  <si>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</si>
  <si>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</si>
  <si>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</si>
  <si>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</si>
  <si>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</si>
  <si>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</si>
  <si>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</si>
  <si>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</si>
  <si>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</si>
  <si>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</si>
  <si>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</si>
  <si>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</si>
  <si>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</si>
  <si>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</si>
  <si>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</si>
  <si>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</si>
  <si>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</si>
  <si>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</si>
  <si>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</si>
  <si>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</si>
  <si>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</si>
  <si>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</si>
  <si>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</si>
  <si>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</si>
  <si>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</si>
  <si>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</si>
  <si>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</si>
  <si>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</si>
  <si>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</si>
  <si>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</si>
  <si>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</si>
  <si>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</si>
  <si>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</si>
  <si>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</si>
  <si>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</si>
  <si>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</si>
  <si>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</si>
  <si>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</si>
  <si>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</si>
  <si>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</si>
  <si>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</si>
  <si>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</si>
  <si>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</si>
  <si>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</si>
  <si>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</si>
  <si>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</si>
  <si>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</si>
  <si>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</si>
  <si>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</si>
  <si>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</si>
  <si>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</si>
  <si>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</si>
  <si>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</si>
  <si>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</si>
  <si>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</si>
  <si>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</si>
  <si>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</si>
  <si>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</si>
  <si>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</si>
  <si>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</si>
  <si>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</si>
  <si>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</si>
  <si>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</si>
  <si>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</si>
  <si>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</si>
  <si>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</si>
  <si>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</si>
  <si>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</si>
  <si>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</si>
  <si>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</si>
  <si>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</si>
  <si>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</si>
  <si>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</si>
  <si>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</si>
  <si>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</si>
  <si>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</si>
  <si>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</si>
  <si>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</si>
  <si>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</si>
  <si>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</si>
  <si>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</si>
  <si>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</si>
  <si>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</si>
  <si>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</si>
  <si>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</si>
  <si>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</si>
  <si>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</si>
  <si>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</si>
  <si>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</si>
  <si>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</si>
  <si>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</si>
  <si>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</si>
  <si>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</si>
  <si>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</si>
  <si>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</si>
  <si>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</si>
  <si>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</si>
  <si>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</si>
  <si>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</si>
  <si>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</si>
  <si>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</si>
  <si>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</si>
  <si>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</si>
  <si>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</si>
  <si>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</si>
  <si>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</si>
  <si>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</si>
  <si>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</si>
  <si>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</si>
  <si>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</si>
  <si>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</si>
  <si>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</si>
  <si>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</si>
  <si>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</si>
  <si>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</si>
  <si>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</si>
  <si>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</si>
  <si>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</si>
  <si>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</si>
  <si>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</si>
  <si>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</si>
  <si>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</si>
  <si>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</si>
  <si>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</si>
  <si>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</si>
  <si>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</si>
  <si>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</si>
  <si>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</si>
  <si>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</si>
  <si>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</si>
  <si>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</si>
  <si>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</si>
  <si>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</si>
  <si>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</si>
  <si>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</si>
  <si>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</si>
  <si>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</si>
  <si>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</si>
  <si>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</si>
  <si>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</si>
  <si>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</si>
  <si>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</si>
  <si>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</si>
  <si>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</si>
  <si>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</si>
  <si>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</si>
  <si>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</si>
  <si>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</si>
  <si>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</si>
  <si>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</si>
  <si>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</si>
  <si>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</si>
  <si>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</si>
  <si>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</si>
  <si>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</si>
  <si>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</si>
  <si>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</si>
  <si>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</si>
  <si>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</si>
  <si>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</si>
  <si>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</si>
  <si>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</si>
  <si>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</si>
  <si>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</si>
  <si>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</si>
  <si>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</si>
  <si>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</si>
  <si>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</si>
  <si>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</si>
  <si>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</si>
  <si>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</si>
  <si>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</si>
  <si>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</si>
  <si>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</si>
  <si>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</si>
  <si>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</si>
  <si>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</si>
  <si>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</si>
  <si>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</si>
  <si>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</si>
  <si>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</si>
  <si>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</si>
  <si>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</si>
  <si>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</si>
  <si>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</si>
  <si>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</si>
  <si>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</si>
  <si>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</si>
  <si>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</si>
  <si>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</si>
  <si>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</si>
  <si>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</si>
  <si>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</si>
  <si>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</si>
  <si>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</si>
  <si>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</si>
  <si>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</si>
  <si>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</si>
  <si>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</si>
  <si>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</si>
  <si>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</si>
  <si>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</si>
  <si>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</si>
  <si>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</si>
  <si>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</si>
  <si>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</si>
  <si>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</si>
  <si>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</si>
  <si>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</si>
  <si>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</si>
  <si>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</si>
  <si>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</si>
  <si>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</si>
  <si>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</si>
  <si>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</si>
  <si>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</si>
  <si>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</si>
  <si>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</si>
  <si>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</si>
  <si>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</si>
  <si>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</si>
  <si>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</si>
  <si>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</si>
  <si>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</si>
  <si>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</si>
  <si>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</si>
  <si>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</si>
  <si>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</si>
  <si>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</si>
  <si>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</si>
  <si>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</si>
  <si>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</si>
  <si>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</si>
  <si>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</si>
  <si>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</si>
  <si>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</si>
  <si>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</si>
  <si>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</si>
  <si>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</si>
  <si>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</si>
  <si>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</si>
  <si>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</si>
  <si>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</si>
  <si>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</si>
  <si>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</si>
  <si>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</si>
  <si>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</si>
  <si>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</si>
  <si>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</si>
  <si>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</si>
  <si>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</si>
  <si>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</si>
  <si>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</si>
  <si>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</si>
  <si>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</si>
  <si>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</si>
  <si>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</si>
  <si>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</si>
  <si>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</si>
  <si>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</si>
  <si>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</si>
  <si>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</si>
  <si>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</si>
  <si>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</si>
  <si>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</si>
  <si>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</si>
  <si>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</si>
  <si>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</si>
  <si>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</si>
  <si>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</si>
  <si>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</si>
  <si>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</si>
  <si>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</si>
  <si>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</si>
  <si>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</si>
  <si>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</si>
  <si>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</si>
  <si>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</si>
  <si>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</si>
  <si>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</si>
  <si>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</si>
  <si>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</si>
  <si>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</si>
  <si>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</si>
  <si>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</si>
  <si>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</si>
  <si>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</si>
  <si>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</si>
  <si>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</si>
  <si>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</si>
  <si>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</si>
  <si>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</si>
  <si>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</si>
  <si>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</si>
  <si>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</si>
  <si>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</si>
  <si>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</si>
  <si>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</si>
  <si>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</si>
  <si>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</si>
  <si>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</si>
  <si>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</si>
  <si>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</si>
  <si>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</si>
  <si>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</si>
  <si>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</si>
  <si>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</si>
  <si>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</si>
  <si>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</si>
  <si>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</si>
  <si>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</si>
  <si>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</si>
  <si>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</si>
  <si>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</si>
  <si>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</si>
  <si>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</si>
  <si>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</si>
  <si>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</si>
  <si>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</si>
  <si>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</si>
  <si>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</si>
  <si>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</si>
  <si>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</si>
  <si>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</si>
  <si>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</si>
  <si>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</si>
  <si>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</si>
  <si>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</si>
  <si>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</si>
  <si>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</si>
  <si>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</si>
  <si>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</si>
  <si>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</si>
  <si>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</si>
  <si>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</si>
  <si>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</si>
  <si>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</si>
  <si>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</si>
  <si>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</si>
  <si>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</si>
  <si>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</si>
  <si>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</si>
  <si>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</si>
  <si>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</si>
  <si>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</si>
  <si>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</si>
  <si>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</si>
  <si>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</si>
  <si>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</si>
  <si>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</si>
  <si>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</si>
  <si>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</si>
  <si>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</si>
  <si>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</si>
  <si>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</si>
  <si>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</si>
  <si>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</si>
  <si>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</si>
  <si>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</si>
  <si>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</si>
  <si>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</si>
  <si>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</si>
  <si>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</si>
  <si>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</si>
  <si>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</si>
  <si>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</si>
  <si>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</si>
  <si>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</si>
  <si>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</si>
  <si>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</si>
  <si>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</si>
  <si>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</si>
  <si>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</si>
  <si>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</si>
  <si>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</si>
  <si>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</si>
  <si>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</si>
  <si>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</si>
  <si>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</si>
  <si>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</si>
  <si>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</si>
  <si>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</si>
  <si>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</si>
  <si>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</si>
  <si>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</si>
  <si>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</si>
  <si>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</si>
  <si>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</si>
  <si>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</si>
  <si>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</si>
  <si>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</si>
  <si>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</si>
  <si>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</si>
  <si>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</si>
  <si>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</si>
  <si>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</si>
  <si>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</si>
  <si>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</si>
  <si>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</si>
  <si>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</si>
  <si>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</si>
  <si>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</si>
  <si>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</si>
  <si>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</si>
  <si>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</si>
  <si>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</si>
  <si>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</si>
  <si>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</si>
  <si>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</si>
  <si>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</si>
  <si>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</si>
  <si>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</si>
  <si>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</si>
  <si>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</si>
  <si>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</si>
  <si>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</si>
  <si>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</si>
  <si>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</si>
  <si>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</si>
  <si>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</si>
  <si>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</si>
  <si>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</si>
  <si>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</si>
  <si>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</si>
  <si>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</si>
  <si>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</si>
  <si>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</si>
  <si>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</si>
  <si>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</si>
  <si>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</si>
  <si>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</si>
  <si>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</si>
  <si>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</si>
  <si>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</si>
  <si>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</si>
  <si>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</si>
  <si>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</si>
  <si>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</si>
  <si>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</si>
  <si>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</si>
  <si>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</si>
  <si>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</si>
  <si>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</si>
  <si>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</si>
  <si>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</si>
  <si>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</si>
  <si>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</si>
  <si>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</si>
  <si>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</si>
  <si>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</si>
  <si>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</si>
  <si>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</si>
  <si>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</si>
  <si>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</si>
  <si>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</si>
  <si>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</si>
  <si>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</si>
  <si>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</si>
  <si>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</si>
  <si>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</si>
  <si>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</si>
  <si>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</si>
  <si>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</si>
  <si>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</si>
  <si>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</si>
  <si>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</si>
  <si>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</si>
  <si>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</si>
  <si>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</si>
  <si>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</si>
  <si>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</si>
  <si>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</si>
  <si>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</si>
  <si>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</si>
  <si>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</si>
  <si>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</si>
  <si>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</si>
  <si>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</si>
  <si>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</si>
  <si>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</si>
  <si>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</si>
  <si>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</si>
  <si>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</si>
  <si>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</si>
  <si>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</si>
  <si>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</si>
  <si>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</si>
  <si>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</si>
  <si>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</si>
  <si>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</si>
  <si>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</si>
  <si>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</si>
  <si>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</si>
  <si>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</si>
  <si>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</si>
  <si>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</si>
  <si>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</si>
  <si>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</si>
  <si>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</si>
  <si>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</si>
  <si>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</si>
  <si>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</si>
  <si>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</si>
  <si>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</si>
  <si>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</si>
  <si>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</si>
  <si>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</si>
  <si>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</si>
  <si>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</si>
  <si>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</si>
  <si>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</si>
  <si>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</si>
  <si>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</si>
  <si>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</si>
  <si>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</si>
  <si>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</si>
  <si>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</si>
  <si>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</si>
  <si>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</si>
  <si>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</si>
  <si>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</si>
  <si>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</si>
  <si>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</si>
  <si>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</si>
  <si>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</si>
  <si>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</si>
  <si>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</si>
  <si>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</si>
  <si>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</si>
  <si>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</si>
  <si>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</si>
  <si>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</si>
  <si>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</si>
  <si>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</si>
  <si>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</si>
  <si>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</si>
  <si>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</si>
  <si>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</si>
  <si>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</si>
  <si>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</si>
  <si>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</si>
  <si>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</si>
  <si>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</si>
  <si>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</si>
  <si>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</si>
  <si>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</si>
  <si>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</si>
  <si>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</si>
  <si>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</si>
  <si>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</si>
  <si>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</si>
  <si>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</si>
  <si>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</si>
  <si>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</si>
  <si>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</si>
  <si>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</si>
  <si>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</si>
  <si>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</si>
  <si>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</si>
  <si>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</si>
  <si>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</si>
  <si>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</si>
  <si>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</si>
  <si>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</si>
  <si>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</si>
  <si>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</si>
  <si>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</si>
  <si>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</si>
  <si>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</si>
  <si>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</si>
  <si>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</si>
  <si>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</si>
  <si>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</si>
  <si>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</si>
  <si>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</si>
  <si>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</si>
  <si>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</si>
  <si>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</si>
  <si>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</si>
  <si>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</si>
  <si>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</si>
  <si>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</si>
  <si>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</si>
  <si>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</si>
  <si>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</si>
  <si>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</si>
  <si>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</si>
  <si>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</si>
  <si>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</si>
  <si>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</si>
  <si>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</si>
  <si>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</si>
  <si>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</si>
  <si>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</si>
  <si>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</si>
  <si>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</si>
  <si>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</si>
  <si>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</si>
  <si>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</si>
  <si>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</si>
  <si>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</si>
  <si>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</si>
  <si>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</si>
  <si>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</si>
  <si>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</si>
  <si>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</si>
  <si>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</si>
  <si>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</si>
  <si>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</si>
  <si>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</si>
  <si>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</si>
  <si>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</si>
  <si>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</si>
  <si>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</si>
  <si>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</si>
  <si>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</si>
  <si>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</si>
  <si>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</si>
  <si>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</si>
  <si>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</si>
  <si>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</si>
  <si>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</si>
  <si>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</si>
  <si>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</si>
  <si>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</si>
  <si>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</si>
  <si>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</si>
  <si>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</si>
  <si>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</si>
  <si>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</si>
  <si>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</si>
  <si>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</si>
  <si>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</si>
  <si>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</si>
  <si>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</si>
  <si>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</si>
  <si>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</si>
  <si>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</si>
  <si>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</si>
  <si>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</si>
  <si>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</si>
  <si>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</si>
  <si>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</si>
  <si>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</si>
  <si>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</si>
  <si>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</si>
  <si>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</si>
  <si>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</si>
  <si>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</si>
  <si>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</si>
  <si>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</si>
  <si>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</si>
  <si>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</si>
  <si>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</si>
  <si>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</si>
  <si>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</si>
  <si>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</si>
  <si>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</si>
  <si>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</si>
  <si>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</si>
  <si>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</si>
  <si>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</si>
  <si>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</si>
  <si>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</si>
  <si>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</si>
  <si>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</si>
  <si>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</si>
  <si>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</si>
  <si>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</si>
  <si>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</si>
  <si>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</si>
  <si>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</si>
  <si>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</si>
  <si>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</si>
  <si>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</si>
  <si>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</si>
  <si>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</si>
  <si>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</si>
  <si>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</si>
  <si>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</si>
  <si>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</si>
  <si>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</si>
  <si>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</si>
  <si>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</si>
  <si>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</si>
  <si>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</si>
  <si>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</si>
  <si>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</si>
  <si>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</si>
  <si>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</si>
  <si>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</si>
  <si>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</si>
  <si>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</si>
  <si>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</si>
  <si>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</si>
  <si>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</si>
  <si>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</si>
  <si>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</si>
  <si>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</si>
  <si>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</si>
  <si>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</si>
  <si>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</si>
  <si>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</si>
  <si>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</si>
  <si>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</si>
  <si>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</si>
  <si>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</si>
  <si>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</si>
  <si>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</si>
  <si>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</si>
  <si>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</si>
  <si>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</si>
  <si>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</si>
  <si>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</si>
  <si>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</si>
  <si>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</si>
  <si>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</si>
  <si>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</si>
  <si>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</si>
  <si>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</si>
  <si>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</si>
  <si>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</si>
  <si>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</si>
  <si>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</si>
  <si>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</si>
  <si>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</si>
  <si>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</si>
  <si>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</si>
  <si>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</si>
  <si>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</si>
  <si>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</si>
  <si>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</si>
  <si>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</si>
  <si>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</si>
  <si>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</si>
  <si>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</si>
  <si>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</si>
  <si>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</si>
  <si>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</si>
  <si>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</si>
  <si>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</si>
  <si>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</si>
  <si>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</si>
  <si>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</si>
  <si>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</si>
  <si>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</si>
  <si>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</si>
  <si>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</si>
  <si>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</si>
  <si>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</si>
  <si>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</si>
  <si>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</si>
  <si>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</si>
  <si>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</si>
  <si>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</si>
  <si>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</si>
  <si>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</si>
  <si>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</si>
  <si>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</si>
  <si>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</si>
  <si>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</si>
  <si>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</si>
  <si>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</si>
  <si>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</si>
  <si>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</si>
  <si>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</si>
  <si>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</si>
  <si>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</si>
  <si>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</si>
  <si>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</si>
  <si>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</si>
  <si>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</si>
  <si>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</si>
  <si>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</si>
  <si>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</si>
  <si>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</si>
  <si>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</si>
  <si>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</si>
  <si>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</si>
  <si>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</si>
  <si>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</si>
  <si>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</si>
  <si>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</si>
  <si>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</si>
  <si>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</si>
  <si>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</si>
  <si>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</si>
  <si>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</si>
  <si>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</si>
  <si>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</si>
  <si>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</si>
  <si>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</si>
  <si>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</si>
  <si>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</si>
  <si>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</si>
  <si>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</si>
  <si>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</si>
  <si>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</si>
  <si>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</si>
  <si>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</si>
  <si>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</si>
  <si>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</si>
  <si>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</si>
  <si>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</si>
  <si>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</si>
  <si>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</si>
  <si>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</si>
  <si>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</si>
  <si>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</si>
  <si>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</si>
  <si>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</si>
  <si>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</si>
  <si>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</si>
  <si>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</si>
  <si>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</si>
  <si>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</si>
  <si>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</si>
  <si>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</si>
  <si>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</si>
  <si>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</si>
  <si>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</si>
  <si>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</si>
  <si>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</si>
  <si>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</si>
  <si>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</si>
  <si>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</si>
  <si>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</si>
  <si>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</si>
  <si>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</si>
  <si>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</si>
  <si>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</si>
  <si>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</si>
  <si>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</si>
  <si>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</si>
  <si>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</si>
  <si>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</si>
  <si>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</si>
  <si>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</si>
  <si>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</si>
  <si>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</si>
  <si>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</si>
  <si>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</si>
  <si>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</si>
  <si>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</si>
  <si>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</si>
  <si>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</si>
  <si>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</si>
  <si>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</si>
  <si>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</si>
  <si>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</si>
  <si>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</si>
  <si>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</si>
  <si>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</si>
  <si>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</si>
  <si>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</si>
  <si>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</si>
  <si>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</si>
  <si>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</si>
  <si>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</si>
  <si>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</si>
  <si>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</si>
  <si>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</si>
  <si>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</si>
  <si>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</si>
  <si>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</si>
  <si>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</si>
  <si>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</si>
  <si>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</si>
  <si>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</si>
  <si>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</si>
  <si>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</si>
  <si>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</si>
  <si>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</si>
  <si>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</si>
  <si>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</si>
  <si>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</si>
  <si>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</si>
  <si>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</si>
  <si>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</si>
  <si>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</si>
  <si>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</si>
  <si>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</si>
  <si>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</si>
  <si>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</si>
  <si>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</si>
  <si>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</si>
  <si>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</si>
  <si>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</si>
  <si>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</si>
  <si>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</si>
  <si>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</si>
  <si>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</si>
  <si>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</si>
  <si>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</si>
  <si>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</si>
  <si>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</si>
  <si>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</si>
  <si>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</si>
  <si>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</si>
  <si>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</si>
  <si>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</si>
  <si>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</si>
  <si>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</si>
  <si>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</si>
  <si>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</si>
  <si>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</si>
  <si>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</si>
  <si>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</si>
  <si>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</si>
  <si>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</si>
  <si>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</si>
  <si>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</si>
  <si>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</si>
  <si>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</si>
  <si>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</si>
  <si>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</si>
  <si>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</si>
  <si>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</si>
  <si>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</si>
  <si>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</si>
  <si>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</si>
  <si>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</si>
  <si>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</si>
  <si>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</si>
  <si>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</si>
  <si>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</si>
  <si>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</si>
  <si>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</si>
  <si>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</si>
  <si>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</si>
  <si>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</si>
  <si>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</si>
  <si>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</si>
  <si>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</si>
  <si>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</si>
  <si>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</si>
  <si>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</si>
  <si>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</si>
  <si>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</si>
  <si>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</si>
  <si>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</si>
  <si>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</si>
  <si>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</si>
  <si>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</si>
  <si>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</si>
  <si>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</si>
  <si>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</si>
  <si>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</si>
  <si>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</si>
  <si>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</si>
  <si>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</si>
  <si>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</si>
  <si>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</si>
  <si>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</si>
  <si>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</si>
  <si>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</si>
  <si>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</si>
  <si>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</si>
  <si>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</si>
  <si>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</si>
  <si>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</si>
  <si>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</si>
  <si>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</si>
  <si>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</si>
  <si>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</si>
  <si>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</si>
  <si>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</si>
  <si>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</si>
  <si>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</si>
  <si>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</si>
  <si>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</si>
  <si>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</si>
  <si>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</si>
  <si>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</si>
  <si>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</si>
  <si>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</si>
  <si>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</si>
  <si>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</si>
  <si>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</si>
  <si>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</si>
  <si>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</si>
  <si>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</si>
  <si>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</si>
  <si>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</si>
  <si>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</si>
  <si>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</si>
  <si>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</si>
  <si>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</si>
  <si>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</si>
  <si>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</si>
  <si>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</si>
  <si>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</si>
  <si>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</si>
  <si>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</si>
  <si>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</si>
  <si>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</si>
  <si>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</si>
  <si>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</si>
  <si>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</si>
  <si>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</si>
  <si>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</si>
  <si>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</si>
  <si>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</si>
  <si>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</si>
  <si>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</si>
  <si>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</si>
  <si>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</si>
  <si>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</si>
  <si>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</si>
  <si>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</si>
  <si>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</si>
  <si>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</si>
  <si>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</si>
  <si>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</si>
  <si>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</si>
  <si>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</si>
  <si>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</si>
  <si>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</si>
  <si>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</si>
  <si>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</si>
  <si>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</si>
  <si>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</si>
  <si>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</si>
  <si>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</si>
  <si>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</si>
  <si>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</si>
  <si>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</si>
  <si>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</si>
  <si>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</si>
  <si>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</si>
  <si>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</si>
  <si>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</si>
  <si>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</si>
  <si>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</si>
  <si>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</si>
  <si>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</si>
  <si>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</si>
  <si>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</si>
  <si>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</si>
  <si>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</si>
  <si>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</si>
  <si>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</si>
  <si>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</si>
  <si>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</si>
  <si>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</si>
  <si>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</si>
  <si>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</si>
  <si>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</si>
  <si>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</si>
  <si>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</si>
  <si>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</si>
  <si>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</si>
  <si>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</si>
  <si>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</si>
  <si>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</si>
  <si>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</si>
  <si>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</si>
  <si>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</si>
  <si>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</si>
  <si>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</si>
  <si>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</si>
  <si>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</si>
  <si>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</si>
  <si>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</si>
  <si>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</si>
  <si>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</si>
  <si>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</si>
  <si>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</si>
  <si>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</si>
  <si>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</si>
  <si>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</si>
  <si>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</si>
  <si>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</si>
  <si>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</si>
  <si>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</si>
  <si>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</si>
  <si>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</si>
  <si>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</si>
  <si>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</si>
  <si>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</si>
  <si>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</si>
  <si>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</si>
  <si>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</si>
  <si>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</si>
  <si>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</si>
  <si>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</si>
  <si>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</si>
  <si>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</si>
  <si>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</si>
  <si>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</si>
  <si>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</si>
  <si>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</si>
  <si>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</si>
  <si>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</si>
  <si>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</si>
  <si>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</si>
  <si>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</si>
  <si>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</si>
  <si>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</si>
  <si>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</si>
  <si>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</si>
  <si>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</si>
  <si>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</si>
  <si>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</si>
  <si>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</si>
  <si>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</si>
  <si>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</si>
  <si>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</si>
  <si>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</si>
  <si>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</si>
  <si>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</si>
  <si>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</si>
  <si>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</si>
  <si>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</si>
  <si>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</si>
  <si>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</si>
  <si>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</si>
  <si>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</si>
  <si>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</si>
  <si>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</si>
  <si>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</si>
  <si>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</si>
  <si>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</si>
  <si>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</si>
  <si>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</si>
  <si>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</si>
  <si>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</si>
  <si>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</si>
  <si>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</si>
  <si>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</si>
  <si>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</si>
  <si>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</si>
  <si>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</si>
  <si>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</si>
  <si>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</si>
  <si>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</si>
  <si>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</si>
  <si>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</si>
  <si>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</si>
  <si>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</si>
  <si>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</si>
  <si>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</si>
  <si>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</si>
  <si>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</si>
  <si>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</si>
  <si>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</si>
  <si>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</si>
  <si>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</si>
  <si>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</si>
  <si>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</si>
  <si>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</si>
  <si>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</si>
  <si>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</si>
  <si>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</si>
  <si>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</si>
  <si>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</si>
  <si>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</si>
  <si>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</si>
  <si>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</si>
  <si>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</si>
  <si>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</si>
  <si>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</si>
  <si>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</si>
  <si>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</si>
  <si>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</si>
  <si>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</si>
  <si>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</si>
  <si>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</si>
  <si>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</si>
  <si>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</si>
  <si>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</si>
  <si>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</si>
  <si>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</si>
  <si>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</si>
  <si>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</si>
  <si>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</si>
  <si>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</si>
  <si>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</si>
  <si>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</si>
  <si>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</si>
  <si>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</si>
  <si>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</si>
  <si>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</si>
  <si>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</si>
  <si>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</si>
  <si>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</si>
  <si>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</si>
  <si>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</si>
  <si>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</si>
  <si>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</si>
  <si>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</si>
  <si>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</si>
  <si>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</si>
  <si>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</si>
  <si>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</si>
  <si>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</si>
  <si>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</si>
  <si>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</si>
  <si>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</si>
  <si>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</si>
  <si>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</si>
  <si>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</si>
  <si>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</si>
  <si>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</si>
  <si>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</si>
  <si>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</si>
  <si>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</si>
  <si>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</si>
  <si>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</si>
  <si>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</si>
  <si>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</si>
  <si>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</si>
  <si>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</si>
  <si>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</si>
  <si>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</si>
  <si>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</si>
  <si>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</si>
  <si>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</si>
  <si>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</si>
  <si>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</si>
  <si>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</si>
  <si>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</si>
  <si>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</si>
  <si>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</si>
  <si>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</si>
  <si>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</si>
  <si>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</si>
  <si>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</si>
  <si>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</si>
  <si>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</si>
  <si>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</si>
  <si>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</si>
  <si>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</si>
  <si>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</si>
  <si>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</si>
  <si>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</si>
  <si>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</si>
  <si>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</si>
  <si>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</si>
  <si>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</si>
  <si>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</si>
  <si>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</si>
  <si>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</si>
  <si>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</si>
  <si>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</si>
  <si>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</si>
  <si>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</si>
  <si>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</si>
  <si>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</si>
  <si>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</si>
  <si>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</si>
  <si>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</si>
  <si>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</si>
  <si>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</si>
  <si>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</si>
  <si>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</si>
  <si>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</si>
  <si>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</si>
  <si>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</si>
  <si>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</si>
  <si>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</si>
  <si>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</si>
  <si>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</si>
  <si>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</si>
  <si>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</si>
  <si>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</si>
  <si>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</si>
  <si>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</si>
  <si>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</si>
  <si>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</si>
  <si>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</si>
  <si>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</si>
  <si>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</si>
  <si>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</si>
  <si>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</si>
  <si>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</si>
  <si>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</si>
  <si>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</si>
  <si>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</si>
  <si>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</si>
  <si>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</si>
  <si>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</si>
  <si>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</si>
  <si>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</si>
  <si>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</si>
  <si>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</si>
  <si>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</si>
  <si>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</si>
  <si>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</si>
  <si>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</si>
  <si>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</si>
  <si>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</si>
  <si>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</si>
  <si>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</si>
  <si>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</si>
  <si>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</si>
  <si>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</si>
  <si>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</si>
  <si>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</si>
  <si>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</si>
  <si>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</si>
  <si>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</si>
  <si>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</si>
  <si>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</si>
  <si>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</si>
  <si>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</si>
  <si>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</si>
  <si>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</si>
  <si>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</si>
  <si>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</si>
  <si>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</si>
  <si>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</si>
  <si>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</si>
  <si>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</si>
  <si>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</si>
  <si>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</si>
  <si>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</si>
  <si>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</si>
  <si>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</si>
  <si>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</si>
  <si>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</si>
  <si>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</si>
  <si>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</si>
  <si>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</si>
  <si>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</si>
  <si>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</si>
  <si>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</si>
  <si>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</si>
  <si>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</si>
  <si>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</si>
  <si>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</si>
  <si>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</si>
  <si>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</si>
  <si>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</si>
  <si>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</si>
  <si>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</si>
  <si>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</si>
  <si>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</si>
  <si>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</si>
  <si>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</si>
  <si>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</si>
  <si>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</si>
  <si>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</si>
  <si>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</si>
  <si>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</si>
  <si>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</si>
  <si>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</si>
  <si>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</si>
  <si>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</si>
  <si>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</si>
  <si>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</si>
  <si>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</si>
  <si>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</si>
  <si>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</si>
  <si>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</si>
  <si>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</si>
  <si>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</si>
  <si>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</si>
  <si>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</si>
  <si>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</si>
  <si>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</si>
  <si>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</si>
  <si>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</si>
  <si>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</si>
  <si>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</si>
  <si>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</si>
  <si>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</si>
  <si>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</si>
  <si>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</si>
  <si>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</si>
  <si>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</si>
  <si>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</si>
  <si>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</si>
  <si>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</si>
  <si>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</si>
  <si>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</si>
  <si>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</si>
  <si>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</si>
  <si>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</si>
  <si>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</si>
  <si>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</si>
  <si>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</si>
  <si>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</si>
  <si>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</si>
  <si>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</si>
  <si>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</si>
  <si>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</si>
  <si>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</si>
  <si>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</si>
  <si>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</si>
  <si>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</si>
  <si>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</si>
  <si>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</si>
  <si>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</si>
  <si>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</si>
  <si>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</si>
  <si>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</si>
  <si>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</si>
  <si>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</si>
  <si>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</si>
  <si>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</si>
  <si>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</si>
  <si>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</si>
  <si>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</si>
  <si>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</si>
  <si>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</si>
  <si>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</si>
  <si>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</si>
  <si>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</si>
  <si>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</si>
  <si>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</si>
  <si>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</si>
  <si>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</si>
  <si>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</si>
  <si>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</si>
  <si>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</si>
  <si>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</si>
  <si>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</si>
  <si>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</si>
  <si>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</si>
  <si>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</si>
  <si>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</si>
  <si>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</si>
  <si>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</si>
  <si>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</si>
  <si>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</si>
  <si>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</si>
  <si>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</si>
  <si>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</si>
  <si>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</si>
  <si>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</si>
  <si>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</si>
  <si>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</si>
  <si>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</si>
  <si>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</si>
  <si>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</si>
  <si>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</si>
  <si>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</si>
  <si>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</si>
  <si>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</si>
  <si>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</si>
  <si>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</si>
  <si>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</si>
  <si>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</si>
  <si>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</si>
  <si>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</si>
  <si>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</si>
  <si>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</si>
  <si>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</si>
  <si>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</si>
  <si>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</si>
  <si>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</si>
  <si>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</si>
  <si>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</si>
  <si>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</si>
  <si>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</si>
  <si>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</si>
  <si>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</si>
  <si>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</si>
  <si>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</si>
  <si>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</si>
  <si>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</si>
  <si>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</si>
  <si>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</si>
  <si>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</si>
  <si>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</si>
  <si>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</si>
  <si>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</si>
  <si>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</si>
  <si>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</si>
  <si>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</si>
  <si>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</si>
  <si>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</si>
  <si>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</si>
  <si>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</si>
  <si>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</si>
  <si>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</si>
  <si>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</si>
  <si>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</si>
  <si>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</si>
  <si>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</si>
  <si>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</si>
  <si>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</si>
  <si>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</si>
  <si>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</si>
  <si>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</si>
  <si>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</si>
  <si>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</si>
  <si>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</si>
  <si>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</si>
  <si>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</si>
  <si>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</si>
  <si>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</si>
  <si>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</si>
  <si>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</si>
  <si>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</si>
  <si>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</si>
  <si>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</si>
  <si>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</si>
  <si>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</si>
  <si>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</si>
  <si>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</si>
  <si>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</si>
  <si>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</si>
  <si>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</si>
  <si>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</si>
  <si>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</si>
  <si>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</si>
  <si>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</si>
  <si>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</si>
  <si>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</si>
  <si>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</si>
  <si>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</si>
  <si>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</si>
  <si>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</si>
  <si>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</si>
  <si>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</si>
  <si>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</si>
  <si>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</si>
  <si>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</si>
  <si>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</si>
  <si>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</si>
  <si>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</si>
  <si>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</si>
  <si>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</si>
  <si>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</si>
  <si>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</si>
  <si>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</si>
  <si>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</si>
  <si>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</si>
  <si>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</si>
  <si>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</si>
  <si>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</si>
  <si>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</si>
  <si>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</si>
  <si>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</si>
  <si>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</si>
  <si>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</si>
  <si>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</si>
  <si>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</si>
  <si>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</si>
  <si>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</si>
  <si>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</si>
  <si>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</si>
  <si>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</si>
  <si>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</si>
  <si>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</si>
  <si>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</si>
  <si>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</si>
  <si>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</si>
  <si>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</si>
  <si>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</si>
  <si>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</si>
  <si>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</si>
  <si>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</si>
  <si>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</si>
  <si>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</si>
  <si>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</si>
  <si>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</si>
  <si>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</si>
  <si>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</si>
  <si>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</si>
  <si>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</si>
  <si>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</si>
  <si>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</si>
  <si>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</si>
  <si>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</si>
  <si>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</si>
  <si>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</si>
  <si>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</si>
  <si>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</si>
  <si>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</si>
  <si>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</si>
  <si>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</si>
  <si>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</si>
  <si>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</si>
  <si>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</si>
  <si>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</si>
  <si>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</si>
  <si>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</si>
  <si>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</si>
  <si>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</si>
  <si>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</si>
  <si>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</si>
  <si>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</si>
  <si>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</si>
  <si>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</si>
  <si>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</si>
  <si>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</si>
  <si>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</si>
  <si>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</si>
  <si>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</si>
  <si>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</si>
  <si>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</si>
  <si>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</si>
  <si>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</si>
  <si>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</si>
  <si>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</si>
  <si>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</si>
  <si>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</si>
  <si>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</si>
  <si>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</si>
  <si>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</si>
  <si>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</si>
  <si>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</si>
  <si>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</si>
  <si>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</si>
  <si>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</si>
  <si>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</si>
  <si>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</si>
  <si>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</si>
  <si>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</si>
  <si>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</si>
  <si>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</si>
  <si>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</si>
  <si>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</si>
  <si>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</si>
  <si>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</si>
  <si>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</si>
  <si>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</si>
  <si>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</si>
  <si>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</si>
  <si>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</si>
  <si>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</si>
  <si>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</si>
  <si>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</si>
  <si>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</si>
  <si>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</si>
  <si>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</si>
  <si>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</si>
  <si>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</si>
  <si>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</si>
  <si>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</si>
  <si>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</si>
  <si>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</si>
  <si>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</si>
  <si>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</si>
  <si>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</si>
  <si>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</si>
  <si>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</si>
  <si>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</si>
  <si>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</si>
  <si>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</si>
  <si>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</si>
  <si>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</si>
  <si>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</si>
  <si>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</si>
  <si>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</si>
  <si>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</si>
  <si>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</si>
  <si>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</si>
  <si>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</si>
  <si>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</si>
  <si>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</si>
  <si>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</si>
  <si>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</si>
  <si>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</si>
  <si>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</si>
  <si>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</si>
  <si>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</si>
  <si>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</si>
  <si>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</si>
  <si>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</si>
  <si>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</si>
  <si>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</si>
  <si>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</si>
  <si>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</si>
  <si>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</si>
  <si>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</si>
  <si>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</si>
  <si>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</si>
  <si>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</si>
  <si>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</si>
  <si>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</si>
  <si>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</si>
  <si>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</si>
  <si>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</si>
  <si>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</si>
  <si>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</si>
  <si>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</si>
  <si>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</si>
  <si>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</si>
  <si>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</si>
  <si>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</si>
  <si>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</si>
  <si>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</si>
  <si>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</si>
  <si>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</si>
  <si>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</si>
  <si>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</si>
  <si>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</si>
  <si>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</si>
  <si>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</si>
  <si>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</si>
  <si>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</si>
  <si>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</si>
  <si>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</si>
  <si>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</si>
  <si>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</si>
  <si>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</si>
  <si>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</si>
  <si>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</si>
  <si>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</si>
  <si>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</si>
  <si>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</si>
  <si>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</si>
  <si>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</si>
  <si>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</si>
  <si>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</si>
  <si>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</si>
  <si>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</si>
  <si>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</si>
  <si>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</si>
  <si>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</si>
  <si>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</si>
  <si>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</si>
  <si>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</si>
  <si>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</si>
  <si>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</si>
  <si>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</si>
  <si>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</si>
  <si>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</si>
  <si>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</si>
  <si>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</si>
  <si>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</si>
  <si>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</si>
  <si>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</si>
  <si>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</si>
  <si>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</si>
  <si>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</si>
  <si>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</si>
  <si>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</si>
  <si>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</si>
  <si>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</si>
  <si>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</si>
  <si>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</si>
  <si>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</si>
  <si>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</si>
  <si>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</si>
  <si>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</si>
  <si>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</si>
  <si>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</si>
  <si>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</si>
  <si>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</si>
  <si>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</si>
  <si>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</si>
  <si>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</si>
  <si>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</si>
  <si>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</si>
  <si>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</si>
  <si>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</si>
  <si>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</si>
  <si>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</si>
  <si>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</si>
  <si>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</si>
  <si>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</si>
  <si>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</si>
  <si>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</si>
  <si>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</si>
  <si>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</si>
  <si>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</si>
  <si>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</si>
  <si>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</si>
  <si>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</si>
  <si>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</si>
  <si>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</si>
  <si>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</si>
  <si>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</si>
  <si>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</si>
  <si>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</si>
  <si>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</si>
  <si>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</si>
  <si>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</si>
  <si>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</si>
  <si>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</si>
  <si>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</si>
  <si>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</si>
  <si>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</si>
  <si>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</si>
  <si>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</si>
  <si>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</si>
  <si>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</si>
  <si>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</si>
  <si>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</si>
  <si>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</si>
  <si>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</si>
  <si>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</si>
  <si>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</si>
  <si>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</si>
  <si>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</si>
  <si>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</si>
  <si>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</si>
  <si>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</si>
  <si>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</si>
  <si>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</si>
  <si>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</si>
  <si>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</si>
  <si>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</si>
  <si>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</si>
  <si>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</si>
  <si>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</si>
  <si>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</si>
  <si>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</si>
  <si>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</si>
  <si>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</si>
  <si>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</si>
  <si>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</si>
  <si>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</si>
  <si>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</si>
  <si>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</si>
  <si>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</si>
  <si>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</si>
  <si>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</si>
  <si>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</si>
  <si>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</si>
  <si>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</si>
  <si>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</si>
  <si>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</si>
  <si>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</si>
  <si>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</si>
  <si>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</si>
  <si>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</si>
  <si>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</si>
  <si>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</si>
  <si>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</si>
  <si>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</si>
  <si>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</si>
  <si>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</si>
  <si>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</si>
  <si>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</si>
  <si>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</si>
  <si>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</si>
  <si>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</si>
  <si>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</si>
  <si>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</si>
  <si>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</si>
  <si>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</si>
  <si>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</si>
  <si>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</si>
  <si>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</si>
  <si>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</si>
  <si>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</si>
  <si>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</si>
  <si>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</si>
  <si>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</si>
  <si>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</si>
  <si>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</si>
  <si>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</si>
  <si>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</si>
  <si>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</si>
  <si>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</si>
  <si>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</si>
  <si>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</si>
  <si>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</si>
  <si>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</si>
  <si>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</si>
  <si>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</si>
  <si>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</si>
  <si>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</si>
  <si>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</si>
  <si>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</si>
  <si>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</si>
  <si>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</si>
  <si>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</si>
  <si>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</si>
  <si>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</si>
  <si>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</si>
  <si>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</si>
  <si>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</si>
  <si>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</si>
  <si>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</si>
  <si>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</si>
  <si>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</si>
  <si>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</si>
  <si>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</si>
  <si>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</si>
  <si>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</si>
  <si>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</si>
  <si>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</si>
  <si>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</si>
  <si>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</si>
  <si>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</si>
  <si>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</si>
  <si>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</si>
  <si>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</si>
  <si>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</si>
  <si>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</si>
  <si>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</si>
  <si>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</si>
  <si>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</si>
  <si>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</si>
  <si>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</si>
  <si>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</si>
  <si>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</si>
  <si>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</si>
  <si>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</si>
  <si>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</si>
  <si>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</si>
  <si>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</si>
  <si>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</si>
  <si>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</si>
  <si>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</si>
  <si>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</si>
  <si>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</si>
  <si>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</si>
  <si>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</si>
  <si>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</si>
  <si>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</si>
  <si>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</si>
  <si>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</si>
  <si>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</si>
  <si>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</si>
  <si>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</si>
  <si>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</si>
  <si>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</si>
  <si>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</si>
  <si>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</si>
  <si>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</si>
  <si>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</si>
  <si>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</si>
  <si>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</si>
  <si>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</si>
  <si>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</si>
  <si>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</si>
  <si>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</si>
  <si>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</si>
  <si>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</si>
  <si>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</si>
  <si>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</si>
  <si>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</si>
  <si>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</si>
  <si>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</si>
  <si>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</si>
  <si>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</si>
  <si>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</si>
  <si>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</si>
  <si>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</si>
  <si>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</si>
  <si>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</si>
  <si>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</si>
  <si>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</si>
  <si>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</si>
  <si>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</si>
  <si>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</si>
  <si>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</si>
  <si>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</si>
  <si>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</si>
  <si>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</si>
  <si>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</si>
  <si>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</si>
  <si>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</si>
  <si>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</si>
  <si>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</si>
  <si>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</si>
  <si>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</si>
  <si>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</si>
  <si>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</si>
  <si>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</si>
  <si>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</si>
  <si>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</si>
  <si>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</si>
  <si>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</si>
  <si>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</si>
  <si>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</si>
  <si>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</si>
  <si>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</si>
  <si>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</si>
  <si>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</si>
  <si>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</si>
  <si>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</si>
  <si>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</si>
  <si>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</si>
  <si>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</si>
  <si>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</si>
  <si>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</si>
  <si>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</si>
  <si>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</si>
  <si>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</si>
  <si>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</si>
  <si>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</si>
  <si>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</si>
  <si>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</si>
  <si>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</si>
  <si>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</si>
  <si>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</si>
  <si>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</si>
  <si>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</si>
  <si>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</si>
  <si>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</si>
  <si>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</si>
  <si>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</si>
  <si>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</si>
  <si>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</si>
  <si>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</si>
  <si>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</si>
  <si>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</si>
  <si>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</si>
  <si>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</si>
  <si>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</si>
  <si>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</si>
  <si>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</si>
  <si>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</si>
  <si>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</si>
  <si>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</si>
  <si>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</si>
  <si>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</si>
  <si>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</si>
  <si>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</si>
  <si>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</si>
  <si>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</si>
  <si>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</si>
  <si>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</si>
  <si>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</si>
  <si>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</si>
  <si>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</si>
  <si>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</si>
  <si>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</si>
  <si>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</si>
  <si>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</si>
  <si>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</si>
  <si>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</si>
  <si>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</si>
  <si>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</si>
  <si>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</si>
  <si>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</si>
  <si>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</si>
  <si>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</si>
  <si>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</si>
  <si>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</si>
  <si>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</si>
  <si>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</si>
  <si>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</si>
  <si>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</si>
  <si>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</si>
  <si>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</si>
  <si>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</si>
  <si>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</si>
  <si>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</si>
  <si>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</si>
  <si>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</si>
  <si>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</si>
  <si>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</si>
  <si>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</si>
  <si>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</si>
  <si>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</si>
  <si>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</si>
  <si>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</si>
  <si>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</si>
  <si>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</si>
  <si>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</si>
  <si>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</si>
  <si>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</si>
  <si>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</si>
  <si>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</si>
  <si>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</si>
  <si>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</si>
  <si>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</si>
  <si>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</si>
  <si>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</si>
  <si>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</si>
  <si>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</si>
  <si>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</si>
  <si>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</si>
  <si>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</si>
  <si>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</si>
  <si>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</si>
  <si>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</si>
  <si>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</si>
  <si>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</si>
  <si>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</si>
  <si>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</si>
  <si>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</si>
  <si>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</si>
  <si>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</si>
  <si>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</si>
  <si>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</si>
  <si>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</si>
  <si>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</si>
  <si>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</si>
  <si>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</si>
  <si>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</si>
  <si>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</si>
  <si>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</si>
  <si>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</si>
  <si>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</si>
  <si>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</si>
  <si>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</si>
  <si>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</si>
  <si>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</si>
  <si>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</si>
  <si>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</si>
  <si>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</si>
  <si>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</si>
  <si>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</si>
  <si>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</si>
  <si>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</si>
  <si>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</si>
  <si>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</si>
  <si>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</si>
  <si>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</si>
  <si>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</si>
  <si>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</si>
  <si>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</si>
  <si>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</si>
  <si>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</si>
  <si>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</si>
  <si>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</si>
  <si>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</si>
  <si>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</si>
  <si>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</si>
  <si>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</si>
  <si>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</si>
  <si>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</si>
  <si>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</si>
  <si>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</si>
  <si>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</si>
  <si>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</si>
  <si>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</si>
  <si>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</si>
  <si>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</si>
  <si>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</si>
  <si>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</si>
  <si>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</si>
  <si>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</si>
  <si>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</si>
  <si>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</si>
  <si>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</si>
  <si>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</si>
  <si>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</si>
  <si>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</si>
  <si>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</si>
  <si>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</si>
  <si>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</si>
  <si>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</si>
  <si>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</si>
  <si>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</si>
  <si>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</si>
  <si>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</si>
  <si>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</si>
  <si>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</si>
  <si>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</si>
  <si>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</si>
  <si>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</si>
  <si>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</si>
  <si>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</si>
  <si>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</si>
  <si>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</si>
  <si>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</si>
  <si>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</si>
  <si>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</si>
  <si>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</si>
  <si>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</si>
  <si>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</si>
  <si>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</si>
  <si>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</si>
  <si>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</si>
  <si>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</si>
  <si>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</si>
  <si>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</si>
  <si>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</si>
  <si>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</si>
  <si>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</si>
  <si>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</si>
  <si>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</si>
  <si>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</si>
  <si>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</si>
  <si>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</si>
  <si>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</si>
  <si>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</si>
  <si>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</si>
  <si>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</si>
  <si>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</si>
  <si>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</si>
  <si>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</si>
  <si>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</si>
  <si>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</si>
  <si>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</si>
  <si>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</si>
  <si>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</si>
  <si>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</si>
  <si>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</si>
  <si>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</si>
  <si>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</si>
  <si>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</si>
  <si>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</si>
  <si>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</si>
  <si>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</si>
  <si>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</si>
  <si>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</si>
  <si>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</si>
  <si>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</si>
  <si>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</si>
  <si>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</si>
  <si>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</si>
  <si>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</si>
  <si>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</si>
  <si>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</si>
  <si>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</si>
  <si>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</si>
  <si>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</si>
  <si>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</si>
  <si>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</si>
  <si>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</si>
  <si>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</si>
  <si>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</si>
  <si>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</si>
  <si>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</si>
  <si>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</si>
  <si>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</si>
  <si>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</si>
  <si>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</si>
  <si>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</si>
  <si>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</si>
  <si>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</si>
  <si>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</si>
  <si>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</si>
  <si>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</si>
  <si>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</si>
  <si>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</si>
  <si>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</si>
  <si>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</si>
  <si>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</si>
  <si>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</si>
  <si>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</si>
  <si>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</si>
  <si>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</si>
  <si>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</si>
  <si>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</si>
  <si>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</si>
  <si>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</si>
  <si>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</si>
  <si>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</si>
  <si>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</si>
  <si>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</si>
  <si>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</si>
  <si>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</si>
  <si>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</si>
  <si>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</si>
  <si>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</si>
  <si>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</si>
  <si>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</si>
  <si>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</si>
  <si>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</si>
  <si>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</si>
  <si>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</si>
  <si>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</si>
  <si>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</si>
  <si>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</si>
  <si>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</si>
  <si>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</si>
  <si>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</si>
  <si>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</si>
  <si>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</si>
  <si>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</si>
  <si>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</si>
  <si>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</si>
  <si>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</si>
  <si>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</si>
  <si>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</si>
  <si>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</si>
  <si>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</si>
  <si>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</si>
  <si>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</si>
  <si>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</si>
  <si>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</si>
  <si>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</si>
  <si>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</si>
  <si>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</si>
  <si>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</si>
  <si>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</si>
  <si>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</si>
  <si>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</si>
  <si>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</si>
  <si>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</si>
  <si>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</si>
  <si>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</si>
  <si>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</si>
  <si>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</si>
  <si>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</si>
  <si>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</si>
  <si>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</si>
  <si>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</si>
  <si>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</si>
  <si>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</si>
  <si>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</si>
  <si>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</si>
  <si>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</si>
  <si>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</si>
  <si>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</si>
  <si>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</si>
  <si>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</si>
  <si>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</si>
  <si>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</si>
  <si>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</si>
  <si>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</si>
  <si>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</si>
  <si>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</si>
  <si>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</si>
  <si>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</si>
  <si>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</si>
  <si>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</si>
  <si>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</si>
  <si>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</si>
  <si>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</si>
  <si>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</si>
  <si>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</si>
  <si>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</si>
  <si>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</si>
  <si>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</si>
  <si>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</si>
  <si>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</si>
  <si>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</si>
  <si>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</si>
  <si>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</si>
  <si>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</si>
  <si>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</si>
  <si>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</si>
  <si>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</si>
  <si>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</si>
  <si>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</si>
  <si>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</si>
  <si>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</si>
  <si>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</si>
  <si>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</si>
  <si>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</si>
  <si>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</si>
  <si>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</si>
  <si>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</si>
  <si>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</si>
  <si>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</si>
  <si>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</si>
  <si>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</si>
  <si>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</si>
  <si>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</si>
  <si>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</si>
  <si>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</si>
  <si>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</si>
  <si>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</si>
  <si>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</si>
  <si>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</si>
  <si>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</si>
  <si>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</si>
  <si>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</si>
  <si>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</si>
  <si>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</si>
  <si>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</si>
  <si>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</si>
  <si>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</si>
  <si>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</si>
  <si>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</si>
  <si>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</si>
  <si>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</si>
  <si>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</si>
  <si>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</si>
  <si>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</si>
  <si>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</si>
  <si>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</si>
  <si>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</si>
  <si>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</si>
  <si>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</si>
  <si>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</si>
  <si>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</si>
  <si>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</si>
  <si>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</si>
  <si>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</si>
  <si>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</si>
  <si>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</si>
  <si>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</si>
  <si>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</si>
  <si>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</si>
  <si>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</si>
  <si>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</si>
  <si>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</si>
  <si>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</si>
  <si>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</si>
  <si>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</si>
  <si>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</si>
  <si>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</si>
  <si>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</si>
  <si>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</si>
  <si>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</si>
  <si>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</si>
  <si>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</si>
  <si>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</si>
  <si>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</si>
  <si>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</si>
  <si>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</si>
  <si>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</si>
  <si>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</si>
  <si>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</si>
  <si>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</si>
  <si>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</si>
  <si>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</si>
  <si>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</si>
  <si>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</si>
  <si>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</si>
  <si>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</si>
  <si>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</si>
  <si>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</si>
  <si>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</si>
  <si>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</si>
  <si>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</si>
  <si>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</si>
  <si>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</si>
  <si>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</si>
  <si>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</si>
  <si>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</si>
  <si>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</si>
  <si>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</si>
  <si>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</si>
  <si>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</si>
  <si>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</si>
  <si>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</si>
  <si>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</si>
  <si>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</si>
  <si>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</si>
  <si>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</si>
  <si>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</si>
  <si>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</si>
  <si>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</si>
  <si>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</si>
  <si>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</si>
  <si>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</si>
  <si>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</si>
  <si>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</si>
  <si>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</si>
  <si>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</si>
  <si>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</si>
  <si>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</si>
  <si>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</si>
  <si>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</si>
  <si>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</si>
  <si>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</si>
  <si>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</si>
  <si>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</si>
  <si>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</si>
  <si>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</si>
  <si>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</si>
  <si>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</si>
  <si>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</si>
  <si>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</si>
  <si>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</si>
  <si>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</si>
  <si>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</si>
  <si>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</si>
  <si>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</si>
  <si>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</si>
  <si>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</si>
  <si>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</si>
  <si>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</si>
  <si>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</si>
  <si>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</si>
  <si>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</si>
  <si>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</si>
  <si>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</si>
  <si>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</si>
  <si>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</si>
  <si>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</si>
  <si>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</si>
  <si>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</si>
  <si>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</si>
  <si>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</si>
  <si>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</si>
  <si>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</si>
  <si>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</si>
  <si>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</si>
  <si>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</si>
  <si>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</si>
  <si>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</si>
  <si>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</si>
  <si>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</si>
  <si>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</si>
  <si>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</si>
  <si>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</si>
  <si>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</si>
  <si>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</si>
  <si>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</si>
  <si>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</si>
  <si>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</si>
  <si>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</si>
  <si>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</si>
  <si>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</si>
  <si>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</si>
  <si>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</si>
  <si>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</si>
  <si>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</si>
  <si>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</si>
  <si>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</si>
  <si>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</si>
  <si>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</si>
  <si>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</si>
  <si>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</si>
  <si>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</si>
  <si>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</si>
  <si>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</si>
  <si>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</si>
  <si>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</si>
  <si>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</si>
  <si>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</si>
  <si>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</si>
  <si>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</si>
  <si>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</si>
  <si>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</si>
  <si>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</si>
  <si>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</si>
  <si>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</si>
  <si>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</si>
  <si>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</si>
  <si>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</si>
  <si>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</si>
  <si>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</si>
  <si>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</si>
  <si>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</si>
  <si>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</si>
  <si>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</si>
  <si>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</si>
  <si>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</si>
  <si>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</si>
  <si>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</si>
  <si>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</si>
  <si>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</si>
  <si>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</si>
  <si>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</si>
  <si>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</si>
  <si>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</si>
  <si>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</si>
  <si>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</si>
  <si>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</si>
  <si>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</si>
  <si>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</si>
  <si>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</si>
  <si>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</si>
  <si>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</si>
  <si>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</si>
  <si>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</si>
  <si>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</si>
  <si>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</si>
  <si>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</si>
  <si>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</si>
  <si>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</si>
  <si>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</si>
  <si>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</si>
  <si>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</si>
  <si>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</si>
  <si>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</si>
  <si>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</si>
  <si>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</si>
  <si>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</si>
  <si>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</si>
  <si>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</si>
  <si>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</si>
  <si>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</si>
  <si>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</si>
  <si>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</si>
  <si>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</si>
  <si>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</si>
  <si>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</si>
  <si>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</si>
  <si>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</si>
  <si>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</si>
  <si>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</si>
  <si>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</si>
  <si>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</si>
  <si>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</si>
  <si>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</si>
  <si>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</si>
  <si>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</si>
  <si>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</si>
  <si>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</si>
  <si>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</si>
  <si>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</si>
  <si>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</si>
  <si>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</si>
  <si>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</si>
  <si>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</si>
  <si>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</si>
  <si>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</si>
  <si>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</si>
  <si>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</si>
  <si>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</si>
  <si>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</si>
  <si>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</si>
  <si>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</si>
  <si>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</si>
  <si>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</si>
  <si>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</si>
  <si>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</si>
  <si>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</si>
  <si>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</si>
  <si>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</si>
  <si>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</si>
  <si>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</si>
  <si>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</si>
  <si>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</si>
  <si>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</si>
  <si>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</si>
  <si>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</si>
  <si>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</si>
  <si>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</si>
  <si>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</si>
  <si>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</si>
  <si>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</si>
  <si>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</si>
  <si>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</si>
  <si>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</si>
  <si>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</si>
  <si>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</si>
  <si>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</si>
  <si>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</si>
  <si>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</si>
  <si>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</si>
  <si>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</si>
  <si>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</si>
  <si>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</si>
  <si>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</si>
  <si>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</si>
  <si>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</si>
  <si>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</si>
  <si>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</si>
  <si>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</si>
  <si>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</si>
  <si>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</si>
  <si>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</si>
  <si>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</si>
  <si>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</si>
  <si>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</si>
  <si>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</si>
  <si>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</si>
  <si>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</si>
  <si>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</si>
  <si>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</si>
  <si>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</si>
  <si>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</si>
  <si>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</si>
  <si>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</si>
  <si>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</si>
  <si>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</si>
  <si>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</si>
  <si>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</si>
  <si>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</si>
  <si>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</si>
  <si>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</si>
  <si>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</si>
  <si>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</si>
  <si>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</si>
  <si>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</si>
  <si>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</si>
  <si>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</si>
  <si>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</si>
  <si>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</si>
  <si>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</si>
  <si>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</si>
  <si>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</si>
  <si>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</si>
  <si>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</si>
  <si>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</si>
  <si>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</si>
  <si>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</si>
  <si>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</si>
  <si>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</si>
  <si>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</si>
  <si>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</si>
  <si>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</si>
  <si>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</si>
  <si>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</si>
  <si>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</si>
  <si>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</si>
  <si>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</si>
  <si>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</si>
  <si>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</si>
  <si>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</si>
  <si>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</si>
  <si>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</si>
  <si>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</si>
  <si>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</si>
  <si>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</si>
  <si>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</si>
  <si>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</si>
  <si>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</si>
  <si>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</si>
  <si>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</si>
  <si>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</si>
  <si>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</si>
  <si>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</si>
  <si>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</si>
  <si>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</si>
  <si>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</si>
  <si>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</si>
  <si>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</si>
  <si>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</si>
  <si>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</si>
  <si>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</si>
  <si>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</si>
  <si>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</si>
  <si>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</si>
  <si>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</si>
  <si>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</si>
  <si>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</si>
  <si>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</si>
  <si>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</si>
  <si>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</si>
  <si>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</si>
  <si>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</si>
  <si>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</si>
  <si>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</si>
  <si>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</si>
  <si>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</si>
  <si>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</si>
  <si>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</si>
  <si>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</si>
  <si>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</si>
  <si>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</si>
  <si>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</si>
  <si>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</si>
  <si>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</si>
  <si>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</si>
  <si>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</si>
  <si>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</si>
  <si>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</si>
  <si>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</si>
  <si>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</si>
  <si>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</si>
  <si>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</si>
  <si>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</si>
  <si>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</si>
  <si>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</si>
  <si>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</si>
  <si>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</si>
  <si>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</si>
  <si>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</si>
  <si>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</si>
  <si>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</si>
  <si>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</si>
  <si>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</si>
  <si>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</si>
  <si>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</si>
  <si>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</si>
  <si>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</si>
  <si>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</si>
  <si>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</si>
  <si>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</si>
  <si>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</si>
  <si>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</si>
  <si>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</si>
  <si>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</si>
  <si>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</si>
  <si>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</si>
  <si>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</si>
  <si>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</si>
  <si>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</si>
  <si>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</si>
  <si>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</si>
  <si>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</si>
  <si>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</si>
  <si>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</si>
  <si>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</si>
  <si>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</si>
  <si>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</si>
  <si>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</si>
  <si>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</si>
  <si>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</si>
  <si>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</si>
  <si>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</si>
  <si>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</si>
  <si>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</si>
  <si>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</si>
  <si>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</si>
  <si>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</si>
  <si>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</si>
  <si>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</si>
  <si>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</si>
  <si>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</si>
  <si>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</si>
  <si>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</si>
  <si>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</si>
  <si>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</si>
  <si>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</si>
  <si>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</si>
  <si>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</si>
  <si>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</si>
  <si>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</si>
  <si>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</si>
  <si>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</si>
  <si>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</si>
  <si>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</si>
  <si>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</si>
  <si>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</si>
  <si>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</si>
  <si>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</si>
  <si>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</si>
  <si>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</si>
  <si>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</si>
  <si>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</si>
  <si>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</si>
  <si>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</si>
  <si>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</si>
  <si>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</si>
  <si>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</si>
  <si>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</si>
  <si>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</si>
  <si>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</si>
  <si>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</si>
  <si>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</si>
  <si>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</si>
  <si>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</si>
  <si>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</si>
  <si>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</si>
  <si>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</si>
  <si>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</si>
  <si>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</si>
  <si>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</si>
  <si>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</si>
  <si>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</si>
  <si>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</si>
  <si>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</si>
  <si>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</si>
  <si>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</si>
  <si>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</si>
  <si>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</si>
  <si>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</si>
  <si>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</si>
  <si>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</si>
  <si>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</si>
  <si>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</si>
  <si>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</si>
  <si>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</si>
  <si>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</si>
  <si>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</si>
  <si>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</si>
  <si>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</si>
  <si>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</si>
  <si>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</si>
  <si>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</si>
  <si>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</si>
  <si>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</si>
  <si>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</si>
  <si>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</si>
  <si>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</si>
  <si>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</si>
  <si>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</si>
  <si>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</si>
  <si>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</si>
  <si>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</si>
  <si>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</si>
  <si>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</si>
  <si>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</si>
  <si>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</si>
  <si>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</si>
  <si>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</si>
  <si>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</si>
  <si>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</si>
  <si>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</si>
  <si>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</si>
  <si>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</si>
  <si>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</si>
  <si>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</si>
  <si>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</si>
  <si>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</si>
  <si>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</si>
  <si>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</si>
  <si>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</si>
  <si>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</si>
  <si>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</si>
  <si>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</si>
  <si>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</si>
  <si>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</si>
  <si>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</si>
  <si>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</si>
  <si>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</si>
  <si>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</si>
  <si>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</si>
  <si>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</si>
  <si>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</si>
  <si>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</si>
  <si>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</si>
  <si>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</si>
  <si>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</si>
  <si>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</si>
  <si>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</si>
  <si>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</si>
  <si>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</si>
  <si>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</si>
  <si>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</si>
  <si>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</si>
  <si>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</si>
  <si>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</si>
  <si>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</si>
  <si>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</si>
  <si>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</si>
  <si>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</si>
  <si>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</si>
  <si>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</si>
  <si>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</si>
  <si>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</si>
  <si>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</si>
  <si>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</si>
  <si>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</si>
  <si>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</si>
  <si>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</si>
  <si>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</si>
  <si>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</si>
  <si>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</si>
  <si>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</si>
  <si>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</si>
  <si>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</si>
  <si>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</si>
  <si>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</si>
  <si>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</si>
  <si>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</si>
  <si>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</si>
  <si>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</si>
  <si>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</si>
  <si>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</si>
  <si>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</si>
  <si>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</si>
  <si>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</si>
  <si>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</si>
  <si>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</si>
  <si>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</si>
  <si>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</si>
  <si>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</si>
  <si>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</si>
  <si>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</si>
  <si>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</si>
  <si>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</si>
  <si>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</si>
  <si>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</si>
  <si>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</si>
  <si>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</si>
  <si>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</si>
  <si>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</si>
  <si>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</si>
  <si>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</si>
  <si>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</si>
  <si>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</si>
  <si>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</si>
  <si>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</si>
  <si>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</si>
  <si>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</si>
  <si>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</si>
  <si>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</si>
  <si>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</si>
  <si>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</si>
  <si>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</si>
  <si>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</si>
  <si>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</si>
  <si>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</si>
  <si>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</si>
  <si>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</si>
  <si>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</si>
  <si>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</si>
  <si>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</si>
  <si>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</si>
  <si>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</si>
  <si>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</si>
  <si>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</si>
  <si>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</si>
  <si>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</si>
  <si>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</si>
  <si>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</si>
  <si>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</si>
  <si>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</si>
  <si>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</si>
  <si>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</si>
  <si>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</si>
  <si>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</si>
  <si>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</si>
  <si>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</si>
  <si>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</si>
  <si>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</si>
  <si>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</si>
  <si>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</si>
  <si>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</si>
  <si>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</si>
  <si>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</si>
  <si>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</si>
  <si>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</si>
  <si>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</si>
  <si>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</si>
  <si>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</si>
  <si>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</si>
  <si>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</si>
  <si>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</si>
  <si>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</si>
  <si>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</si>
  <si>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</si>
  <si>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</si>
  <si>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</si>
  <si>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</si>
  <si>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</si>
  <si>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</si>
  <si>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</si>
  <si>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</si>
  <si>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</si>
  <si>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</si>
  <si>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</si>
  <si>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</si>
  <si>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</si>
  <si>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</si>
  <si>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</si>
  <si>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</si>
  <si>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</si>
  <si>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</si>
  <si>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</si>
  <si>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</si>
  <si>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</si>
  <si>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</si>
  <si>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</si>
  <si>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</si>
  <si>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</si>
  <si>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</si>
  <si>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</si>
  <si>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</si>
  <si>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</si>
  <si>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</si>
  <si>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</si>
  <si>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</si>
  <si>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</si>
  <si>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</si>
  <si>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</si>
  <si>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</si>
  <si>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</si>
  <si>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</si>
  <si>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</si>
  <si>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</si>
  <si>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</si>
  <si>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</si>
  <si>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</si>
  <si>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</si>
  <si>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</si>
  <si>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</si>
  <si>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</si>
  <si>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</si>
  <si>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</si>
  <si>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</si>
  <si>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</si>
  <si>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</si>
  <si>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</si>
  <si>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</si>
  <si>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</si>
  <si>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</si>
  <si>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</si>
  <si>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</si>
  <si>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</si>
  <si>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</si>
  <si>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</si>
  <si>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</si>
  <si>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</si>
  <si>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</si>
  <si>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</si>
  <si>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</si>
  <si>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</si>
  <si>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</si>
  <si>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</si>
  <si>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</si>
  <si>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</si>
  <si>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</si>
  <si>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</si>
  <si>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</si>
  <si>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</si>
  <si>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</si>
  <si>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</si>
  <si>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</si>
  <si>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</si>
  <si>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</si>
  <si>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</si>
  <si>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</si>
  <si>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</si>
  <si>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</si>
  <si>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</si>
  <si>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</si>
  <si>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</si>
  <si>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</si>
  <si>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</si>
  <si>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</si>
  <si>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</si>
  <si>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</si>
  <si>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</si>
  <si>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</si>
  <si>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</si>
  <si>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</si>
  <si>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</si>
  <si>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</si>
  <si>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</si>
  <si>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</si>
  <si>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</si>
  <si>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</si>
  <si>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</si>
  <si>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</si>
  <si>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</si>
  <si>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</si>
  <si>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</si>
  <si>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</si>
  <si>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</si>
  <si>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</si>
  <si>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</si>
  <si>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</si>
  <si>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</si>
  <si>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</si>
  <si>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</si>
  <si>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</si>
  <si>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</si>
  <si>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</si>
  <si>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</si>
  <si>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</si>
  <si>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</si>
  <si>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</si>
  <si>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</si>
  <si>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</si>
  <si>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</si>
  <si>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</si>
  <si>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</si>
  <si>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</si>
  <si>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</si>
  <si>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</si>
  <si>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</si>
  <si>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</si>
  <si>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</si>
  <si>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</si>
  <si>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</si>
  <si>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</si>
  <si>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</si>
  <si>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</si>
  <si>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</si>
  <si>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</si>
  <si>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</si>
  <si>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</si>
  <si>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</si>
  <si>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</si>
  <si>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</si>
  <si>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</si>
  <si>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</si>
  <si>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</si>
  <si>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</si>
  <si>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</si>
  <si>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</si>
  <si>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</si>
  <si>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</si>
  <si>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</si>
  <si>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</si>
  <si>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</si>
  <si>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</si>
  <si>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</si>
  <si>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</si>
  <si>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</si>
  <si>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</si>
  <si>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</si>
  <si>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</si>
  <si>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</si>
  <si>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</si>
  <si>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</si>
  <si>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</si>
  <si>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</si>
  <si>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</si>
  <si>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</si>
  <si>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</si>
  <si>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</si>
  <si>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</si>
  <si>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</si>
  <si>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</si>
  <si>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</si>
  <si>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</si>
  <si>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</si>
  <si>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</si>
  <si>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</si>
  <si>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</si>
  <si>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</si>
  <si>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</si>
  <si>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</si>
  <si>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</si>
  <si>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</si>
  <si>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</si>
  <si>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</si>
  <si>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</si>
  <si>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</si>
  <si>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</si>
  <si>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</si>
  <si>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</si>
  <si>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</si>
  <si>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</si>
  <si>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</si>
  <si>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</si>
  <si>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</si>
  <si>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</si>
  <si>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</si>
  <si>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</si>
  <si>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</si>
  <si>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</si>
  <si>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</si>
  <si>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</si>
  <si>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</si>
  <si>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</si>
  <si>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</si>
  <si>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</si>
  <si>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</si>
  <si>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</si>
  <si>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</si>
  <si>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</si>
  <si>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</si>
  <si>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</si>
  <si>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</si>
  <si>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</si>
  <si>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</si>
  <si>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</si>
  <si>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</si>
  <si>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</si>
  <si>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</si>
  <si>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</si>
  <si>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</si>
  <si>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</si>
  <si>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</si>
  <si>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</si>
  <si>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</si>
  <si>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</si>
  <si>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</si>
  <si>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</si>
  <si>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</si>
  <si>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</si>
  <si>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</si>
  <si>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</si>
  <si>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</si>
  <si>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</si>
  <si>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</si>
  <si>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</si>
  <si>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</si>
  <si>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</si>
  <si>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</si>
  <si>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</si>
  <si>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</si>
  <si>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</si>
  <si>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</si>
  <si>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</si>
  <si>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</si>
  <si>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</si>
  <si>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</si>
  <si>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</si>
  <si>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</si>
  <si>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</si>
  <si>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</si>
  <si>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</si>
  <si>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</si>
  <si>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</si>
  <si>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</si>
  <si>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</si>
  <si>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</si>
  <si>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</si>
  <si>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</si>
  <si>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</si>
  <si>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</si>
  <si>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</si>
  <si>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</si>
  <si>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</si>
  <si>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</si>
  <si>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</si>
  <si>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</si>
  <si>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</si>
  <si>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</si>
  <si>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</si>
  <si>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</si>
  <si>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</si>
  <si>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</si>
  <si>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</si>
  <si>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</si>
  <si>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</si>
  <si>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</si>
  <si>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</si>
  <si>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</si>
  <si>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</si>
  <si>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</si>
  <si>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</si>
  <si>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</si>
  <si>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</si>
  <si>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</si>
  <si>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</si>
  <si>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</si>
  <si>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</si>
  <si>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</si>
  <si>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</si>
  <si>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</si>
  <si>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</si>
  <si>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</si>
  <si>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</si>
  <si>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</si>
  <si>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</si>
  <si>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</si>
  <si>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</si>
  <si>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</si>
  <si>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</si>
  <si>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</si>
  <si>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</si>
  <si>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</si>
  <si>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</si>
  <si>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</si>
  <si>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</si>
  <si>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</si>
  <si>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</si>
  <si>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</si>
  <si>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</si>
  <si>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</si>
  <si>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</si>
  <si>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</si>
  <si>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</si>
  <si>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</si>
  <si>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</si>
  <si>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</si>
  <si>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</si>
  <si>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</si>
  <si>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</si>
  <si>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</si>
  <si>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</si>
  <si>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</si>
  <si>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</si>
  <si>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</si>
  <si>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</si>
  <si>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</si>
  <si>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</si>
  <si>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</si>
  <si>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</si>
  <si>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</si>
  <si>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</si>
  <si>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</si>
  <si>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</si>
  <si>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</si>
  <si>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</si>
  <si>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</si>
  <si>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</si>
  <si>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</si>
  <si>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</si>
  <si>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</si>
  <si>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</si>
  <si>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</si>
  <si>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</si>
  <si>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</si>
  <si>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</si>
  <si>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</si>
  <si>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</si>
  <si>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</si>
  <si>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</si>
  <si>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</si>
  <si>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</si>
  <si>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</si>
  <si>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</si>
  <si>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</si>
  <si>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</si>
  <si>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</si>
  <si>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</si>
  <si>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</si>
  <si>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</si>
  <si>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</si>
  <si>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</si>
  <si>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</si>
  <si>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</si>
  <si>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</si>
  <si>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</si>
  <si>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</si>
  <si>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</si>
  <si>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</si>
  <si>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</si>
  <si>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</si>
  <si>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</si>
  <si>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</si>
  <si>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</si>
  <si>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</si>
  <si>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</si>
  <si>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</si>
  <si>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</si>
  <si>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</si>
  <si>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</si>
  <si>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</si>
  <si>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</si>
  <si>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</si>
  <si>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</si>
  <si>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</si>
  <si>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</si>
  <si>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</si>
  <si>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</si>
  <si>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</si>
  <si>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</si>
  <si>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</si>
  <si>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</si>
  <si>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</si>
  <si>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</si>
  <si>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</si>
  <si>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</si>
  <si>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</si>
  <si>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</si>
  <si>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</si>
  <si>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</si>
  <si>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</si>
  <si>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</si>
  <si>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</si>
  <si>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</si>
  <si>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</si>
  <si>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</si>
  <si>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</si>
  <si>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</si>
  <si>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</si>
  <si>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</si>
  <si>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</si>
  <si>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</si>
  <si>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</si>
  <si>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</si>
  <si>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</si>
  <si>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</si>
  <si>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</si>
  <si>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</si>
  <si>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</si>
  <si>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</si>
  <si>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</si>
  <si>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</si>
  <si>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</si>
  <si>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</si>
  <si>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</si>
  <si>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</si>
  <si>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</si>
  <si>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</si>
  <si>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</si>
  <si>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</si>
  <si>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</si>
  <si>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</si>
  <si>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</si>
  <si>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</si>
  <si>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</si>
  <si>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</si>
  <si>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</si>
  <si>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</si>
  <si>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</si>
  <si>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</si>
  <si>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</si>
  <si>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</si>
  <si>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</si>
  <si>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</si>
  <si>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</si>
  <si>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</si>
  <si>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</si>
  <si>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</si>
  <si>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</si>
  <si>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</si>
  <si>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</si>
  <si>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</si>
  <si>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</si>
  <si>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</si>
  <si>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</si>
  <si>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</si>
  <si>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</si>
  <si>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</si>
  <si>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</si>
  <si>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</si>
  <si>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</si>
  <si>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</si>
  <si>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</si>
  <si>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</si>
  <si>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</si>
  <si>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</si>
  <si>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</si>
  <si>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</si>
  <si>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</si>
  <si>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</si>
  <si>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</si>
  <si>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</si>
  <si>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</si>
  <si>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</si>
  <si>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</si>
  <si>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</si>
  <si>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</si>
  <si>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</si>
  <si>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</si>
  <si>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</si>
  <si>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</si>
  <si>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</si>
  <si>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</si>
  <si>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</si>
  <si>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</si>
  <si>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</si>
  <si>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</si>
  <si>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</si>
  <si>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</si>
  <si>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</si>
  <si>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</si>
  <si>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</si>
  <si>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</si>
  <si>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</si>
  <si>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</si>
  <si>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</si>
  <si>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</si>
  <si>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</si>
  <si>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</si>
  <si>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</si>
  <si>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</si>
  <si>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</si>
  <si>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</si>
  <si>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</si>
  <si>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</si>
  <si>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</si>
  <si>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</si>
  <si>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</si>
  <si>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</si>
  <si>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</si>
  <si>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</si>
  <si>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</si>
  <si>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</si>
  <si>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</si>
  <si>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</si>
  <si>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</si>
  <si>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</si>
  <si>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</si>
  <si>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</si>
  <si>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</si>
  <si>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</si>
  <si>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</si>
  <si>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</si>
  <si>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</si>
  <si>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</si>
  <si>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</si>
  <si>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</si>
  <si>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</si>
  <si>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</si>
  <si>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</si>
  <si>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</si>
  <si>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</si>
  <si>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</si>
  <si>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</si>
  <si>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</si>
  <si>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</si>
  <si>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</si>
  <si>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</si>
  <si>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</si>
  <si>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</si>
  <si>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</si>
  <si>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</si>
  <si>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</si>
  <si>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</si>
  <si>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</si>
  <si>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</si>
  <si>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</si>
  <si>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</si>
  <si>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</si>
  <si>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</si>
  <si>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</si>
  <si>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</si>
  <si>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</si>
  <si>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</si>
  <si>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</si>
  <si>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</si>
  <si>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</si>
  <si>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</si>
  <si>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</si>
  <si>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</si>
  <si>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</si>
  <si>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</si>
  <si>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</si>
  <si>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</si>
  <si>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</si>
  <si>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</si>
  <si>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</si>
  <si>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</si>
  <si>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</si>
  <si>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</si>
  <si>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</si>
  <si>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</si>
  <si>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</si>
  <si>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</si>
  <si>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</si>
  <si>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</si>
  <si>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</si>
  <si>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</si>
  <si>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</si>
  <si>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</si>
  <si>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</si>
  <si>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</si>
  <si>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</si>
  <si>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</si>
  <si>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</si>
  <si>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</si>
  <si>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</si>
  <si>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</si>
  <si>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</si>
  <si>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</si>
  <si>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</si>
  <si>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</si>
  <si>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</si>
  <si>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</si>
  <si>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</si>
  <si>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</si>
  <si>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</si>
  <si>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</si>
  <si>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</si>
  <si>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</si>
  <si>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</si>
  <si>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</si>
  <si>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</si>
  <si>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</si>
  <si>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</si>
  <si>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</si>
  <si>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</si>
  <si>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</si>
  <si>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</si>
  <si>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</si>
  <si>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</si>
  <si>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</si>
  <si>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</si>
  <si>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</si>
  <si>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</si>
  <si>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</si>
  <si>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</si>
  <si>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</si>
  <si>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</si>
  <si>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</si>
  <si>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</si>
  <si>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</si>
  <si>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</si>
  <si>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</si>
  <si>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</si>
  <si>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</si>
  <si>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</si>
  <si>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</si>
  <si>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</si>
  <si>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</si>
  <si>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</si>
  <si>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</si>
  <si>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</si>
  <si>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</si>
  <si>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</si>
  <si>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</si>
  <si>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</si>
  <si>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</si>
  <si>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</si>
  <si>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</si>
  <si>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</si>
  <si>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</si>
  <si>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</si>
  <si>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</si>
  <si>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</si>
  <si>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</si>
  <si>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</si>
  <si>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</si>
  <si>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</si>
  <si>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</si>
  <si>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</si>
  <si>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</si>
  <si>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</si>
  <si>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</si>
  <si>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</si>
  <si>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</si>
  <si>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</si>
  <si>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</si>
  <si>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</si>
  <si>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</si>
  <si>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</si>
  <si>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</si>
  <si>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</si>
  <si>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</si>
  <si>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</si>
  <si>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</si>
  <si>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</si>
  <si>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</si>
  <si>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</si>
  <si>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</si>
  <si>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</si>
  <si>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</si>
  <si>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</si>
  <si>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</si>
  <si>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</si>
  <si>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</si>
  <si>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</si>
  <si>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</si>
  <si>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</si>
  <si>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</si>
  <si>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</si>
  <si>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</si>
  <si>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</si>
  <si>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</si>
  <si>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</si>
  <si>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</si>
  <si>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</si>
  <si>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</si>
  <si>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</si>
  <si>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</si>
  <si>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</si>
  <si>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</si>
  <si>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</si>
  <si>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</si>
  <si>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</si>
  <si>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</si>
  <si>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</si>
  <si>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</si>
  <si>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</si>
  <si>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</si>
  <si>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</si>
  <si>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</si>
  <si>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</si>
  <si>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</si>
  <si>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</si>
  <si>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</si>
  <si>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</si>
  <si>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</si>
  <si>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</si>
  <si>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</si>
  <si>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</si>
  <si>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</si>
  <si>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</si>
  <si>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</si>
  <si>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</si>
  <si>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</si>
  <si>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</si>
  <si>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</si>
  <si>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</si>
  <si>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</si>
  <si>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</si>
  <si>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</si>
  <si>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</si>
  <si>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</si>
  <si>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</si>
  <si>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</si>
  <si>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</si>
  <si>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</si>
  <si>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</si>
  <si>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</si>
  <si>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</si>
  <si>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</si>
  <si>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</si>
  <si>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</si>
  <si>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</si>
  <si>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</si>
  <si>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</si>
  <si>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</si>
  <si>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</si>
  <si>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</si>
  <si>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</si>
  <si>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</si>
  <si>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</si>
  <si>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</si>
  <si>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</si>
  <si>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</si>
  <si>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</si>
  <si>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</si>
  <si>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</si>
  <si>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</si>
  <si>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</si>
  <si>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</si>
  <si>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</si>
  <si>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</si>
  <si>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</si>
  <si>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</si>
  <si>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</si>
  <si>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</si>
  <si>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</si>
  <si>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</si>
  <si>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</si>
  <si>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</si>
  <si>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</si>
  <si>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</si>
  <si>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</si>
  <si>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</si>
  <si>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</si>
  <si>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</si>
  <si>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</si>
  <si>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</si>
  <si>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</si>
  <si>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</si>
  <si>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</si>
  <si>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</si>
  <si>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</si>
  <si>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</si>
  <si>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</si>
  <si>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</si>
  <si>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</si>
  <si>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</si>
  <si>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</si>
  <si>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</si>
  <si>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</si>
  <si>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</si>
  <si>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</si>
  <si>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</si>
  <si>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</si>
  <si>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</si>
  <si>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</si>
  <si>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</si>
  <si>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</si>
  <si>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</si>
  <si>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</si>
  <si>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</si>
  <si>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</si>
  <si>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</si>
  <si>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</si>
  <si>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</si>
  <si>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</si>
  <si>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</si>
  <si>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</si>
  <si>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</si>
  <si>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</si>
  <si>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</si>
  <si>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</si>
  <si>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</si>
  <si>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</si>
  <si>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</si>
  <si>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</si>
  <si>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</si>
  <si>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</si>
  <si>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</si>
  <si>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</si>
  <si>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</si>
  <si>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</si>
  <si>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</si>
  <si>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</si>
  <si>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</si>
  <si>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</si>
  <si>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</si>
  <si>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</si>
  <si>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</si>
  <si>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</si>
  <si>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</si>
  <si>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</si>
  <si>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</si>
  <si>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</si>
  <si>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</si>
  <si>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</si>
  <si>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</si>
  <si>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</si>
  <si>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</si>
  <si>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</si>
  <si>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</si>
  <si>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</si>
  <si>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</si>
  <si>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</si>
  <si>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</si>
  <si>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</si>
  <si>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</si>
  <si>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</si>
  <si>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</si>
  <si>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</si>
  <si>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</si>
  <si>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</si>
  <si>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</si>
  <si>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</si>
  <si>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</si>
  <si>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</si>
  <si>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</si>
  <si>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</si>
  <si>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</si>
  <si>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</si>
  <si>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</si>
  <si>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</si>
  <si>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</si>
  <si>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</si>
  <si>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</si>
  <si>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</si>
  <si>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</si>
  <si>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</si>
  <si>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</si>
  <si>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</si>
  <si>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</si>
  <si>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</si>
  <si>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</si>
  <si>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</si>
  <si>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</si>
  <si>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</si>
  <si>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</si>
  <si>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</si>
  <si>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</si>
  <si>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</si>
  <si>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</si>
  <si>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</si>
  <si>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</si>
  <si>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</si>
  <si>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</si>
  <si>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</si>
  <si>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</si>
  <si>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</si>
  <si>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</si>
  <si>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</si>
  <si>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</si>
  <si>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</si>
  <si>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</si>
  <si>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</si>
  <si>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</si>
  <si>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</si>
  <si>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</si>
  <si>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</si>
  <si>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</si>
  <si>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</si>
  <si>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</si>
  <si>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</si>
  <si>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</si>
  <si>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</si>
  <si>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</si>
  <si>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</si>
  <si>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</si>
  <si>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</si>
  <si>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</si>
  <si>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</si>
  <si>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</si>
  <si>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</si>
  <si>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</si>
  <si>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</si>
  <si>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</si>
  <si>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</si>
  <si>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</si>
  <si>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</si>
  <si>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</si>
  <si>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</si>
  <si>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</si>
  <si>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</si>
  <si>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</si>
  <si>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</si>
  <si>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</si>
  <si>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</si>
  <si>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</si>
  <si>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</si>
  <si>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</si>
  <si>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</si>
  <si>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</si>
  <si>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</si>
  <si>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</si>
  <si>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</si>
  <si>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</si>
  <si>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</si>
  <si>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</si>
  <si>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</si>
  <si>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</si>
  <si>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</si>
  <si>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</si>
  <si>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</si>
  <si>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</si>
  <si>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</si>
  <si>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</si>
  <si>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</si>
  <si>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</si>
  <si>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</si>
  <si>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</si>
  <si>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</si>
  <si>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</si>
  <si>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</si>
  <si>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</si>
  <si>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</si>
  <si>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</si>
  <si>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</si>
  <si>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</si>
  <si>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</si>
  <si>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</si>
  <si>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</si>
  <si>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</si>
  <si>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</si>
  <si>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</si>
  <si>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</si>
  <si>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</si>
  <si>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</si>
  <si>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</si>
  <si>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</si>
  <si>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</si>
  <si>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</si>
  <si>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</si>
  <si>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</si>
  <si>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</si>
  <si>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</si>
  <si>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</si>
  <si>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</si>
  <si>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</si>
  <si>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</si>
  <si>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</si>
  <si>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</si>
  <si>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</si>
  <si>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</si>
  <si>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</si>
  <si>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</si>
  <si>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</si>
  <si>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</si>
  <si>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</si>
  <si>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</si>
  <si>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</si>
  <si>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</si>
  <si>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</si>
  <si>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</si>
  <si>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</si>
  <si>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</si>
  <si>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</si>
  <si>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</si>
  <si>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</si>
  <si>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</si>
  <si>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</si>
  <si>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</si>
  <si>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</si>
  <si>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</si>
  <si>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</si>
  <si>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</si>
  <si>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</si>
  <si>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</si>
  <si>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</si>
  <si>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</si>
  <si>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</si>
  <si>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</si>
  <si>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</si>
  <si>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</si>
  <si>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</si>
  <si>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</si>
  <si>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</si>
  <si>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</si>
  <si>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</si>
  <si>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</si>
  <si>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</si>
  <si>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</si>
  <si>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</si>
  <si>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</si>
  <si>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</si>
  <si>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</si>
  <si>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</si>
  <si>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</si>
  <si>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</si>
  <si>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</si>
  <si>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</si>
  <si>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</si>
  <si>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</si>
  <si>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</si>
  <si>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</si>
  <si>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</si>
  <si>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</si>
  <si>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</si>
  <si>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</si>
  <si>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</si>
  <si>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</si>
  <si>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</si>
  <si>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</si>
  <si>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</si>
  <si>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</si>
  <si>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</si>
  <si>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</si>
  <si>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</si>
  <si>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</si>
  <si>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</si>
  <si>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</si>
  <si>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</si>
  <si>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</si>
  <si>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</si>
  <si>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</si>
  <si>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</si>
  <si>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</si>
  <si>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</si>
  <si>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</si>
  <si>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</si>
  <si>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</si>
  <si>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</si>
  <si>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</si>
  <si>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</si>
  <si>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</si>
  <si>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</si>
  <si>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</si>
  <si>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</si>
  <si>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</si>
  <si>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</si>
  <si>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</si>
  <si>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</si>
  <si>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</si>
  <si>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</si>
  <si>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</si>
  <si>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</si>
  <si>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</si>
  <si>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</si>
  <si>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</si>
  <si>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</si>
  <si>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</si>
  <si>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</si>
  <si>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</si>
  <si>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</si>
  <si>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</si>
  <si>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</si>
  <si>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</si>
  <si>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</si>
  <si>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</si>
  <si>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</si>
  <si>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</si>
  <si>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</si>
  <si>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</si>
  <si>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</si>
  <si>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</si>
  <si>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</si>
  <si>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</si>
  <si>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</si>
  <si>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</si>
  <si>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</si>
  <si>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</si>
  <si>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</si>
  <si>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</si>
  <si>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</si>
  <si>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</si>
  <si>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</si>
  <si>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</si>
  <si>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</si>
  <si>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</si>
  <si>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</si>
  <si>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</si>
  <si>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</si>
  <si>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</si>
  <si>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</si>
  <si>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</si>
  <si>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</si>
  <si>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</si>
  <si>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</si>
  <si>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</si>
  <si>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</si>
  <si>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</si>
  <si>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</si>
  <si>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</si>
  <si>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</si>
  <si>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</si>
  <si>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</si>
  <si>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</si>
  <si>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</si>
  <si>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</si>
  <si>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</si>
  <si>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</si>
  <si>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</si>
  <si>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</si>
  <si>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</si>
  <si>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</si>
  <si>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</si>
  <si>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</si>
  <si>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</si>
  <si>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</si>
  <si>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</si>
  <si>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</si>
  <si>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</si>
  <si>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</si>
  <si>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</si>
  <si>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</si>
  <si>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</si>
  <si>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</si>
  <si>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</si>
  <si>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</si>
  <si>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</si>
  <si>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</si>
  <si>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</si>
  <si>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</si>
  <si>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</si>
  <si>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</si>
  <si>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</si>
  <si>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</si>
  <si>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</si>
  <si>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</si>
  <si>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</si>
  <si>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</si>
  <si>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</si>
  <si>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</si>
  <si>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</si>
  <si>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</si>
  <si>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</si>
  <si>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</si>
  <si>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</si>
  <si>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</si>
  <si>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</si>
  <si>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</si>
  <si>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</si>
  <si>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</si>
  <si>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</si>
  <si>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</si>
  <si>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</si>
  <si>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</si>
  <si>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</si>
  <si>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</si>
  <si>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</si>
  <si>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</si>
  <si>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</si>
  <si>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</si>
  <si>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</si>
  <si>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</si>
  <si>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</si>
  <si>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</si>
  <si>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</si>
  <si>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</si>
  <si>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</si>
  <si>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</si>
  <si>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</si>
  <si>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</si>
  <si>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</si>
  <si>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</si>
  <si>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</si>
  <si>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</si>
  <si>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</si>
  <si>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</si>
  <si>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</si>
  <si>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</si>
  <si>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</si>
  <si>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</si>
  <si>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</si>
  <si>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</si>
  <si>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</si>
  <si>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</si>
  <si>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</si>
  <si>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</si>
  <si>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</si>
  <si>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</si>
  <si>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</si>
  <si>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</si>
  <si>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</si>
  <si>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</si>
  <si>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</si>
  <si>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</si>
  <si>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</si>
  <si>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</si>
  <si>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</si>
  <si>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</si>
  <si>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</si>
  <si>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</si>
  <si>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</si>
  <si>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</si>
  <si>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</si>
  <si>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</si>
  <si>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</si>
  <si>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</si>
  <si>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</si>
  <si>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</si>
  <si>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</si>
  <si>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</si>
  <si>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</si>
  <si>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</si>
  <si>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</si>
  <si>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</si>
  <si>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</si>
  <si>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</si>
  <si>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</si>
  <si>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</si>
  <si>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</si>
  <si>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</si>
  <si>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</si>
  <si>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</si>
  <si>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</si>
  <si>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</si>
  <si>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</si>
  <si>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</si>
  <si>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</si>
  <si>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</si>
  <si>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</si>
  <si>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</si>
  <si>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</si>
  <si>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</si>
  <si>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</si>
  <si>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</si>
  <si>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</si>
  <si>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</si>
  <si>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</si>
  <si>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</si>
  <si>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</si>
  <si>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</si>
  <si>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</si>
  <si>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</si>
  <si>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</si>
  <si>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</si>
  <si>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</si>
  <si>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</si>
  <si>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</si>
  <si>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</si>
  <si>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</si>
  <si>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</si>
  <si>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</si>
  <si>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</si>
  <si>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</si>
  <si>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</si>
  <si>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</si>
  <si>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</si>
  <si>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</si>
  <si>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</si>
  <si>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</si>
  <si>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</si>
  <si>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</si>
  <si>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</si>
  <si>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</si>
  <si>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</si>
  <si>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</si>
  <si>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</si>
  <si>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</si>
  <si>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</si>
  <si>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</si>
  <si>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</si>
  <si>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</si>
  <si>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</si>
  <si>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</si>
  <si>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</si>
  <si>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</si>
  <si>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</si>
  <si>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</si>
  <si>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</si>
  <si>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</si>
  <si>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</si>
  <si>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</si>
  <si>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</si>
  <si>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</si>
  <si>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</si>
  <si>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</si>
  <si>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</si>
  <si>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</si>
  <si>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</si>
  <si>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</si>
  <si>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</si>
  <si>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</si>
  <si>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</si>
  <si>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</si>
  <si>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</si>
  <si>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</si>
  <si>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</si>
  <si>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</si>
  <si>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</si>
  <si>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</si>
  <si>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</si>
  <si>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</si>
  <si>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</si>
  <si>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</si>
  <si>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</si>
  <si>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</si>
  <si>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</si>
  <si>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</si>
  <si>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</si>
  <si>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</si>
  <si>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</si>
  <si>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</si>
  <si>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</si>
  <si>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</si>
  <si>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</si>
  <si>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</si>
  <si>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</si>
  <si>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</si>
  <si>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</si>
  <si>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</si>
  <si>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</si>
  <si>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</si>
  <si>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</si>
  <si>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</si>
  <si>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</si>
  <si>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</si>
  <si>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</si>
  <si>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</si>
  <si>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</si>
  <si>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</si>
  <si>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</si>
  <si>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</si>
  <si>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</si>
  <si>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</si>
  <si>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</si>
  <si>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</si>
  <si>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</si>
  <si>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</si>
  <si>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</si>
  <si>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</si>
  <si>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</si>
  <si>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</si>
  <si>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</si>
  <si>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</si>
  <si>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</si>
  <si>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</si>
  <si>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</si>
  <si>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</si>
  <si>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</si>
  <si>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</si>
  <si>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</si>
  <si>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</si>
  <si>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</si>
  <si>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</si>
  <si>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</si>
  <si>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</si>
  <si>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</si>
  <si>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</si>
  <si>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</si>
  <si>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</si>
  <si>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</si>
  <si>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</si>
  <si>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</si>
  <si>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</si>
  <si>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</si>
  <si>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</si>
  <si>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</si>
  <si>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</si>
  <si>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</si>
  <si>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</si>
  <si>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</si>
  <si>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</si>
  <si>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</si>
  <si>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</si>
  <si>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</si>
  <si>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</si>
  <si>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</si>
  <si>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</si>
  <si>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</si>
  <si>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</si>
  <si>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</si>
  <si>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</si>
  <si>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</si>
  <si>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</si>
  <si>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</si>
  <si>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</si>
  <si>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</si>
  <si>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</si>
  <si>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</si>
  <si>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</si>
  <si>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</si>
  <si>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</si>
  <si>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</si>
  <si>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</si>
  <si>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</si>
  <si>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</si>
  <si>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</si>
  <si>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</si>
  <si>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</si>
  <si>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</si>
  <si>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</si>
  <si>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</si>
  <si>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</si>
  <si>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</si>
  <si>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</si>
  <si>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</si>
  <si>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</si>
  <si>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</si>
  <si>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</si>
  <si>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</si>
  <si>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</si>
  <si>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</si>
  <si>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</si>
  <si>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</si>
  <si>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</si>
  <si>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</si>
  <si>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</si>
  <si>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</si>
  <si>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</si>
  <si>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</si>
  <si>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</si>
  <si>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</si>
  <si>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</si>
  <si>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</si>
  <si>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</si>
  <si>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</si>
  <si>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</si>
  <si>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</si>
  <si>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</si>
  <si>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</si>
  <si>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</si>
  <si>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</si>
  <si>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</si>
  <si>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</si>
  <si>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</si>
  <si>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</si>
  <si>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</si>
  <si>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</si>
  <si>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</si>
  <si>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</si>
  <si>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</si>
  <si>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</si>
  <si>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</si>
  <si>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</si>
  <si>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</si>
  <si>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</si>
  <si>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</si>
  <si>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</si>
  <si>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</si>
  <si>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</si>
  <si>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</si>
  <si>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</si>
  <si>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</si>
  <si>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</si>
  <si>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</si>
  <si>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</si>
  <si>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</si>
  <si>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</si>
  <si>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</si>
  <si>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</si>
  <si>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</si>
  <si>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</si>
  <si>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</si>
  <si>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</si>
  <si>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</si>
  <si>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</si>
  <si>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</si>
  <si>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</si>
  <si>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</si>
  <si>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</si>
  <si>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</si>
  <si>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</si>
  <si>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</si>
  <si>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</si>
  <si>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</si>
  <si>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</si>
  <si>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</si>
  <si>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</si>
  <si>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</si>
  <si>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</si>
  <si>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</si>
  <si>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</si>
  <si>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</si>
  <si>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</si>
  <si>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</si>
  <si>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</si>
  <si>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</si>
  <si>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</si>
  <si>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</si>
  <si>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</si>
  <si>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</si>
  <si>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</si>
  <si>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</si>
  <si>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</si>
  <si>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</si>
  <si>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</si>
  <si>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</si>
  <si>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</si>
  <si>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</si>
  <si>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</si>
  <si>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</si>
  <si>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</si>
  <si>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</si>
  <si>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</si>
  <si>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</si>
  <si>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</si>
  <si>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</si>
  <si>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</si>
  <si>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</si>
  <si>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</si>
  <si>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</si>
  <si>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</si>
  <si>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</si>
  <si>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</si>
  <si>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</si>
  <si>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</si>
  <si>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</si>
  <si>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</si>
  <si>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</si>
  <si>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</si>
  <si>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</si>
  <si>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</si>
  <si>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</si>
  <si>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</si>
  <si>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</si>
  <si>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</si>
  <si>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</si>
  <si>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</si>
  <si>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</si>
  <si>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</si>
  <si>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</si>
  <si>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</si>
  <si>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</si>
  <si>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</si>
  <si>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</si>
  <si>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</si>
  <si>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</si>
  <si>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</si>
  <si>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</si>
  <si>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</si>
  <si>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</si>
  <si>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</si>
  <si>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</si>
  <si>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</si>
  <si>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</si>
  <si>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</si>
  <si>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</si>
  <si>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</si>
  <si>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</si>
  <si>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</si>
  <si>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</si>
  <si>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</si>
  <si>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</si>
  <si>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</si>
  <si>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</si>
  <si>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</si>
  <si>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</si>
  <si>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</si>
  <si>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</si>
  <si>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</si>
  <si>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</si>
  <si>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</si>
  <si>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</si>
  <si>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</si>
  <si>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</si>
  <si>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</si>
  <si>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</si>
  <si>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</si>
  <si>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</si>
  <si>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</si>
  <si>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</si>
  <si>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</si>
  <si>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</si>
  <si>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</si>
  <si>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</si>
  <si>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</si>
  <si>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</si>
  <si>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</si>
  <si>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</si>
  <si>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</si>
  <si>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</si>
  <si>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</si>
  <si>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</si>
  <si>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</si>
  <si>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</si>
  <si>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</si>
  <si>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</si>
  <si>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</si>
  <si>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</si>
  <si>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</si>
  <si>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</si>
  <si>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</si>
  <si>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</si>
  <si>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</si>
  <si>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</si>
  <si>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</si>
  <si>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</si>
  <si>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</si>
  <si>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</si>
  <si>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</si>
  <si>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</si>
  <si>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</si>
  <si>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</si>
  <si>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</si>
  <si>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</si>
  <si>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</si>
  <si>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</si>
  <si>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</si>
  <si>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</si>
  <si>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</si>
  <si>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</si>
  <si>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</si>
  <si>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</si>
  <si>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</si>
  <si>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</si>
  <si>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</si>
  <si>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</si>
  <si>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</si>
  <si>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</si>
  <si>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</si>
  <si>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</si>
  <si>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</si>
  <si>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</si>
  <si>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</si>
  <si>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</si>
  <si>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</si>
  <si>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</si>
  <si>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</si>
  <si>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</si>
  <si>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</si>
  <si>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</si>
  <si>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</si>
  <si>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</si>
  <si>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</si>
  <si>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</si>
  <si>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</si>
  <si>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</si>
  <si>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</si>
  <si>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</si>
  <si>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</si>
  <si>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</si>
  <si>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</si>
  <si>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</si>
  <si>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</si>
  <si>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</si>
  <si>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</si>
  <si>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</si>
  <si>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</si>
  <si>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</si>
  <si>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</si>
  <si>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</si>
  <si>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</si>
  <si>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</si>
  <si>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</si>
  <si>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</si>
  <si>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</si>
  <si>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</si>
  <si>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</si>
  <si>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</si>
  <si>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</si>
  <si>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</si>
  <si>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</si>
  <si>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</si>
  <si>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</si>
  <si>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</si>
  <si>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</si>
  <si>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</si>
  <si>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</si>
  <si>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</si>
  <si>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</si>
  <si>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</si>
  <si>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</si>
  <si>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</si>
  <si>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</si>
  <si>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</si>
  <si>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</si>
  <si>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</si>
  <si>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</si>
  <si>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</si>
  <si>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</si>
  <si>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</si>
  <si>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</si>
  <si>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</si>
  <si>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</si>
  <si>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</si>
  <si>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</si>
  <si>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</si>
  <si>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</si>
  <si>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</si>
  <si>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</si>
  <si>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</si>
  <si>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</si>
  <si>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</si>
  <si>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</si>
  <si>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</si>
  <si>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</si>
  <si>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</si>
  <si>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</si>
  <si>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</si>
  <si>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</si>
  <si>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</si>
  <si>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</si>
  <si>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</si>
  <si>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</si>
  <si>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</si>
  <si>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</si>
  <si>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</si>
  <si>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</si>
  <si>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</si>
  <si>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</si>
  <si>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</si>
  <si>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</si>
  <si>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</si>
  <si>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</si>
  <si>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</si>
  <si>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</si>
  <si>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</si>
  <si>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</si>
  <si>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</si>
  <si>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</si>
  <si>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</si>
  <si>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</si>
  <si>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</si>
  <si>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</si>
  <si>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</si>
  <si>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</si>
  <si>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</si>
  <si>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</si>
  <si>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</si>
  <si>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</si>
  <si>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</si>
  <si>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</si>
  <si>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</si>
  <si>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</si>
  <si>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</si>
  <si>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</si>
  <si>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</si>
  <si>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</si>
  <si>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</si>
  <si>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</si>
  <si>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</si>
  <si>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</si>
  <si>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</si>
  <si>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</si>
  <si>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</si>
  <si>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</si>
  <si>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</si>
  <si>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</si>
  <si>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</si>
  <si>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</si>
  <si>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</si>
  <si>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</si>
  <si>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</si>
  <si>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</si>
  <si>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</si>
  <si>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</si>
  <si>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</si>
  <si>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</si>
  <si>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</si>
  <si>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</si>
  <si>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</si>
  <si>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</si>
  <si>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</si>
  <si>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</si>
  <si>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</si>
  <si>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</si>
  <si>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</si>
  <si>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</si>
  <si>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</si>
  <si>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</si>
  <si>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</si>
  <si>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</si>
  <si>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</si>
  <si>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</si>
  <si>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</si>
  <si>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</si>
  <si>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</si>
  <si>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</si>
  <si>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</si>
  <si>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</si>
  <si>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</si>
  <si>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</si>
  <si>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</si>
  <si>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</si>
  <si>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</si>
  <si>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</si>
  <si>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</si>
  <si>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</si>
  <si>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</si>
  <si>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</si>
  <si>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</si>
  <si>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</si>
  <si>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</si>
  <si>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</si>
  <si>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</si>
  <si>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</si>
  <si>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</si>
  <si>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</si>
  <si>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</si>
  <si>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</si>
  <si>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</si>
  <si>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</si>
  <si>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</si>
  <si>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</si>
  <si>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</si>
  <si>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</si>
  <si>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</si>
  <si>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</si>
  <si>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</si>
  <si>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</si>
  <si>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</si>
  <si>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</si>
  <si>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</si>
  <si>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</si>
  <si>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</si>
  <si>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</si>
  <si>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</si>
  <si>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</si>
  <si>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</si>
  <si>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</si>
  <si>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</si>
  <si>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</si>
  <si>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</si>
  <si>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</si>
  <si>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</si>
  <si>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</si>
  <si>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</si>
  <si>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</si>
  <si>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</si>
  <si>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</si>
  <si>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</si>
  <si>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</si>
  <si>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</si>
  <si>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</si>
  <si>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</si>
  <si>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</si>
  <si>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</si>
  <si>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</si>
  <si>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</si>
  <si>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</si>
  <si>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</si>
  <si>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</si>
  <si>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</si>
  <si>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</si>
  <si>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</si>
  <si>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</si>
  <si>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</si>
  <si>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</si>
  <si>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</si>
  <si>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</si>
  <si>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</si>
  <si>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</si>
  <si>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</si>
  <si>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</si>
  <si>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</si>
  <si>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</si>
  <si>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</si>
  <si>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</si>
  <si>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</si>
  <si>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</si>
  <si>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</si>
  <si>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</si>
  <si>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</si>
  <si>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</si>
  <si>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</si>
  <si>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</si>
  <si>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</si>
  <si>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</si>
  <si>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</si>
  <si>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</si>
  <si>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</si>
  <si>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</si>
  <si>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</si>
  <si>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</si>
  <si>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</si>
  <si>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</si>
  <si>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</si>
  <si>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</si>
  <si>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</si>
  <si>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</si>
  <si>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</si>
  <si>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</si>
  <si>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</si>
  <si>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</si>
  <si>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</si>
  <si>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</si>
  <si>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</si>
  <si>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</si>
  <si>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</si>
  <si>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</si>
  <si>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</si>
  <si>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</si>
  <si>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</si>
  <si>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</si>
  <si>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</si>
  <si>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</si>
  <si>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</si>
  <si>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</si>
  <si>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</si>
  <si>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</si>
  <si>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</si>
  <si>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</si>
  <si>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</si>
  <si>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</si>
  <si>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</si>
  <si>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</si>
  <si>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</si>
  <si>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</si>
  <si>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</si>
  <si>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</si>
  <si>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</si>
  <si>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</si>
  <si>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</si>
  <si>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</si>
  <si>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</si>
  <si>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</si>
  <si>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</si>
  <si>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</si>
  <si>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</si>
  <si>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</si>
  <si>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</si>
  <si>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</si>
  <si>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</si>
  <si>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</si>
  <si>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</si>
  <si>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</si>
  <si>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</si>
  <si>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</si>
  <si>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</si>
  <si>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</si>
  <si>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</si>
  <si>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</si>
  <si>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</si>
  <si>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</si>
  <si>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</si>
  <si>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</si>
  <si>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</si>
  <si>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</si>
  <si>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</si>
  <si>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</si>
  <si>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</si>
  <si>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</si>
  <si>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</si>
  <si>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</si>
  <si>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</si>
  <si>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</si>
  <si>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</si>
  <si>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</si>
  <si>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</si>
  <si>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</si>
  <si>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</si>
  <si>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</si>
  <si>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</si>
  <si>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</si>
  <si>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</si>
  <si>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</si>
  <si>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</si>
  <si>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</si>
  <si>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</si>
  <si>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</si>
  <si>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</si>
  <si>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</si>
  <si>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</si>
  <si>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</si>
  <si>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</si>
  <si>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</si>
  <si>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</si>
  <si>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</si>
  <si>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</si>
  <si>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</si>
  <si>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</si>
  <si>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</si>
  <si>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</si>
  <si>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</si>
  <si>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</si>
  <si>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</si>
  <si>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</si>
  <si>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</si>
  <si>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</si>
  <si>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</si>
  <si>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</si>
  <si>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</si>
  <si>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</si>
  <si>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</si>
  <si>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</si>
  <si>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</si>
  <si>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</si>
  <si>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</si>
  <si>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</si>
  <si>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</si>
  <si>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</si>
  <si>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</si>
  <si>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</si>
  <si>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</si>
  <si>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</si>
  <si>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</si>
  <si>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</si>
  <si>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</si>
  <si>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</si>
  <si>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</si>
  <si>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</si>
  <si>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</si>
  <si>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</si>
  <si>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</si>
  <si>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</si>
  <si>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</si>
  <si>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</si>
  <si>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</si>
  <si>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</si>
  <si>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</si>
  <si>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</si>
  <si>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</si>
  <si>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</si>
  <si>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</si>
  <si>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</si>
  <si>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</si>
  <si>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</si>
  <si>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</si>
  <si>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</si>
  <si>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</si>
  <si>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</si>
  <si>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</si>
  <si>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</si>
  <si>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</si>
  <si>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</si>
  <si>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</si>
  <si>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</si>
  <si>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</si>
  <si>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</si>
  <si>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</si>
  <si>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</si>
  <si>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</si>
  <si>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</si>
  <si>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</si>
  <si>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</si>
  <si>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</si>
  <si>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</si>
  <si>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</si>
  <si>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</si>
  <si>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</si>
  <si>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</si>
  <si>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</si>
  <si>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</si>
  <si>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</si>
  <si>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</si>
  <si>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</si>
  <si>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</si>
  <si>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</si>
  <si>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</si>
  <si>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</si>
  <si>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</si>
  <si>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</si>
  <si>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</si>
  <si>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</si>
  <si>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</si>
  <si>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</si>
  <si>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</si>
  <si>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</si>
  <si>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</si>
  <si>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</si>
  <si>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</si>
  <si>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</si>
  <si>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</si>
  <si>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</si>
  <si>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</si>
  <si>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</si>
  <si>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</si>
  <si>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</si>
  <si>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</si>
  <si>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</si>
  <si>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</si>
  <si>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</si>
  <si>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</si>
  <si>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</si>
  <si>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</si>
  <si>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</si>
  <si>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</si>
  <si>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</si>
  <si>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</si>
  <si>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</si>
  <si>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</si>
  <si>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</si>
  <si>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</si>
  <si>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</si>
  <si>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</si>
  <si>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</si>
  <si>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</si>
  <si>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</si>
  <si>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</si>
  <si>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</si>
  <si>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</si>
  <si>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</si>
  <si>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</si>
  <si>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</si>
  <si>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</si>
  <si>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</si>
  <si>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</si>
  <si>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</si>
  <si>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</si>
  <si>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</si>
  <si>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</si>
  <si>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</si>
  <si>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</si>
  <si>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</si>
  <si>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</si>
  <si>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</si>
  <si>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</si>
  <si>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</si>
  <si>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</si>
  <si>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</si>
  <si>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</si>
  <si>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</si>
  <si>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</si>
  <si>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</si>
  <si>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</si>
  <si>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</si>
  <si>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</si>
  <si>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</si>
  <si>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</si>
  <si>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</si>
  <si>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</si>
  <si>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</si>
  <si>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</si>
  <si>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</si>
  <si>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</si>
  <si>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</si>
  <si>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</si>
  <si>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</si>
  <si>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</si>
  <si>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</si>
  <si>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</si>
  <si>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</si>
  <si>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</si>
  <si>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</si>
  <si>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</si>
  <si>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</si>
  <si>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</si>
  <si>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</si>
  <si>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</si>
  <si>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</si>
  <si>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</si>
  <si>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</si>
  <si>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</si>
  <si>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</si>
  <si>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</si>
  <si>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</si>
  <si>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</si>
  <si>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</si>
  <si>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</si>
  <si>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</si>
  <si>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</si>
  <si>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</si>
  <si>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</si>
  <si>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</si>
  <si>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</si>
  <si>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</si>
  <si>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</si>
  <si>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</si>
  <si>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</si>
  <si>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</si>
  <si>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</si>
  <si>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</si>
  <si>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</si>
  <si>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</si>
  <si>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</si>
  <si>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</si>
  <si>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</si>
  <si>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</si>
  <si>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</si>
  <si>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</si>
  <si>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</si>
  <si>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</si>
  <si>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</si>
  <si>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</si>
  <si>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</si>
  <si>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</si>
  <si>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</si>
  <si>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</si>
  <si>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</si>
  <si>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</si>
  <si>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</si>
  <si>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</si>
  <si>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</si>
  <si>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</si>
  <si>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</si>
  <si>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</si>
  <si>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</si>
  <si>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</si>
  <si>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</si>
  <si>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</si>
  <si>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</si>
  <si>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</si>
  <si>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</si>
  <si>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</si>
  <si>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</si>
  <si>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</si>
  <si>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</si>
  <si>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</si>
  <si>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</si>
  <si>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</si>
  <si>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</si>
  <si>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</si>
  <si>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</si>
  <si>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</si>
  <si>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</si>
  <si>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</si>
  <si>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</si>
  <si>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</si>
  <si>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</si>
  <si>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</si>
  <si>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</si>
  <si>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</si>
  <si>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</si>
  <si>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</si>
  <si>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</si>
  <si>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</si>
  <si>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</si>
  <si>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</si>
  <si>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</si>
  <si>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</si>
  <si>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</si>
  <si>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</si>
  <si>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</si>
  <si>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</si>
  <si>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</si>
  <si>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</si>
  <si>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</si>
  <si>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</si>
  <si>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</si>
  <si>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</si>
  <si>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</si>
  <si>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</si>
  <si>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</si>
  <si>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</si>
  <si>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</si>
  <si>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</si>
  <si>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</si>
  <si>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</si>
  <si>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</si>
  <si>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</si>
  <si>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</si>
  <si>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</si>
  <si>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</si>
  <si>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</si>
  <si>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</si>
  <si>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</si>
  <si>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</si>
  <si>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</si>
  <si>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</si>
  <si>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</si>
  <si>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</si>
  <si>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</si>
  <si>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</si>
  <si>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</si>
  <si>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</si>
  <si>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</si>
  <si>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</si>
  <si>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</si>
  <si>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</si>
  <si>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</si>
  <si>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</si>
  <si>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</si>
  <si>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</si>
  <si>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</si>
  <si>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</si>
  <si>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</si>
  <si>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</si>
  <si>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</si>
  <si>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</si>
  <si>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</si>
  <si>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</si>
  <si>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</si>
  <si>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</si>
  <si>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</si>
  <si>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</si>
  <si>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</si>
  <si>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</si>
  <si>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</si>
  <si>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</si>
  <si>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</si>
  <si>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</si>
  <si>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</si>
  <si>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</si>
  <si>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</si>
  <si>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</si>
  <si>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</si>
  <si>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</si>
  <si>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</si>
  <si>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</si>
  <si>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</si>
  <si>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</si>
  <si>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</si>
  <si>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</si>
  <si>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</si>
  <si>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</si>
  <si>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</si>
  <si>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</si>
  <si>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</si>
  <si>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</si>
  <si>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</si>
  <si>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</si>
  <si>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</si>
  <si>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</si>
  <si>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</si>
  <si>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</si>
  <si>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</si>
  <si>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</si>
  <si>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</si>
  <si>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</si>
  <si>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</si>
  <si>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</si>
  <si>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</si>
  <si>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</si>
  <si>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</si>
  <si>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</si>
  <si>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</si>
  <si>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</si>
  <si>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</si>
  <si>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</si>
  <si>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</si>
  <si>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</si>
  <si>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</si>
  <si>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</si>
  <si>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</si>
  <si>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</si>
  <si>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</si>
  <si>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</si>
  <si>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</si>
  <si>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</si>
  <si>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</si>
  <si>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</si>
  <si>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</si>
  <si>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</si>
  <si>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</si>
  <si>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</si>
  <si>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</si>
  <si>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</si>
  <si>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</si>
  <si>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</si>
  <si>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</si>
  <si>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</si>
  <si>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</si>
  <si>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</si>
  <si>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</si>
  <si>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</si>
  <si>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</si>
  <si>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</si>
  <si>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</si>
  <si>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</si>
  <si>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</si>
  <si>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</si>
  <si>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</si>
  <si>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</si>
  <si>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</si>
  <si>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</si>
  <si>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</si>
  <si>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</si>
  <si>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</si>
  <si>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</si>
  <si>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</si>
  <si>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</si>
  <si>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</si>
  <si>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</si>
  <si>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</si>
  <si>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</si>
  <si>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</si>
  <si>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</si>
  <si>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</si>
  <si>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</si>
  <si>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</si>
  <si>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</si>
  <si>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</si>
  <si>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</si>
  <si>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</si>
  <si>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</si>
  <si>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</si>
  <si>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</si>
  <si>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</si>
  <si>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</si>
  <si>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</si>
  <si>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</si>
  <si>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</si>
  <si>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</si>
  <si>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</si>
  <si>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</si>
  <si>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</si>
  <si>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</si>
  <si>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</si>
  <si>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</si>
  <si>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</si>
  <si>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</si>
  <si>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</si>
  <si>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</si>
  <si>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</si>
  <si>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</si>
  <si>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</si>
  <si>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</si>
  <si>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</si>
  <si>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</si>
  <si>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</si>
  <si>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</si>
  <si>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</si>
  <si>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</si>
  <si>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</si>
  <si>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</si>
  <si>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</si>
  <si>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</si>
  <si>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</si>
  <si>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</si>
  <si>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</si>
  <si>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</si>
  <si>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</si>
  <si>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</si>
  <si>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</si>
  <si>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</si>
  <si>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</si>
  <si>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</si>
  <si>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</si>
  <si>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</si>
  <si>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</si>
  <si>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</si>
  <si>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</si>
  <si>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</si>
  <si>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</si>
  <si>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</si>
  <si>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</si>
  <si>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</si>
  <si>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</si>
  <si>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</si>
  <si>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</si>
  <si>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</si>
  <si>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</si>
  <si>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</si>
  <si>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</si>
  <si>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</si>
  <si>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</si>
  <si>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</si>
  <si>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</si>
  <si>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</si>
  <si>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</si>
  <si>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</si>
  <si>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</si>
  <si>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</si>
  <si>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</si>
  <si>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</si>
  <si>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</si>
  <si>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</si>
  <si>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</si>
  <si>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</si>
  <si>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</si>
  <si>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</si>
  <si>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</si>
  <si>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</si>
  <si>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</si>
  <si>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</si>
  <si>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</si>
  <si>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</si>
  <si>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</si>
  <si>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</si>
  <si>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</si>
  <si>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</si>
  <si>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</si>
  <si>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</si>
  <si>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</si>
  <si>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</si>
  <si>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</si>
  <si>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</si>
  <si>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</si>
  <si>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</si>
  <si>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</si>
  <si>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</si>
  <si>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</si>
  <si>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</si>
  <si>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</si>
  <si>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</si>
  <si>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</si>
  <si>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</si>
  <si>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</si>
  <si>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</si>
  <si>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</si>
  <si>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</si>
  <si>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</si>
  <si>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</si>
  <si>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</si>
  <si>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</si>
  <si>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</si>
  <si>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</si>
  <si>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</si>
  <si>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</si>
  <si>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</si>
  <si>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</si>
  <si>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</si>
  <si>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</si>
  <si>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</si>
  <si>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</si>
  <si>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</si>
  <si>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</si>
  <si>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</si>
  <si>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</si>
  <si>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</si>
  <si>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</si>
  <si>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</si>
  <si>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</si>
  <si>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</si>
  <si>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</si>
  <si>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</si>
  <si>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</si>
  <si>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</si>
  <si>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</si>
  <si>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</si>
  <si>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</si>
  <si>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</si>
  <si>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</si>
  <si>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</si>
  <si>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</si>
  <si>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</si>
  <si>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</si>
  <si>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</si>
  <si>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</si>
  <si>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</si>
  <si>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</si>
  <si>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</si>
  <si>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</si>
  <si>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</si>
  <si>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</si>
  <si>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</si>
  <si>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</si>
  <si>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</si>
  <si>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</si>
  <si>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</si>
  <si>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</si>
  <si>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</si>
  <si>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</si>
  <si>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</si>
  <si>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</si>
  <si>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</si>
  <si>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</si>
  <si>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</si>
  <si>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</si>
  <si>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</si>
  <si>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</si>
  <si>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</si>
  <si>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</si>
  <si>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</si>
  <si>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</si>
  <si>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</si>
  <si>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</si>
  <si>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</si>
  <si>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</si>
  <si>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</si>
  <si>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</si>
  <si>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</si>
  <si>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</si>
  <si>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</si>
  <si>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</si>
  <si>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</si>
  <si>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</si>
  <si>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</si>
  <si>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</si>
  <si>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</si>
  <si>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</si>
  <si>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</si>
  <si>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</si>
  <si>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</si>
  <si>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</si>
  <si>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</si>
  <si>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</si>
  <si>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</si>
  <si>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</si>
  <si>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</si>
  <si>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</si>
  <si>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</si>
  <si>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</si>
  <si>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</si>
  <si>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</si>
  <si>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</si>
  <si>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</si>
  <si>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</si>
  <si>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</si>
  <si>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</si>
  <si>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</si>
  <si>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</si>
  <si>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</si>
  <si>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</si>
  <si>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</si>
  <si>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</si>
  <si>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</si>
  <si>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</si>
  <si>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</si>
  <si>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</si>
  <si>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</si>
  <si>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</si>
  <si>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</si>
  <si>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</si>
  <si>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</si>
  <si>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</si>
  <si>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</si>
  <si>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</si>
  <si>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</si>
  <si>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</si>
  <si>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</si>
  <si>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</si>
  <si>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</si>
  <si>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</si>
  <si>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</si>
  <si>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</si>
  <si>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</si>
  <si>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</si>
  <si>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</si>
  <si>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</si>
  <si>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</si>
  <si>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</si>
  <si>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</si>
  <si>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</si>
  <si>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</si>
  <si>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</si>
  <si>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</si>
  <si>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</si>
  <si>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</si>
  <si>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</si>
  <si>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</si>
  <si>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</si>
  <si>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</si>
  <si>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</si>
  <si>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</si>
  <si>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</si>
  <si>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</si>
  <si>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</si>
  <si>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</si>
  <si>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</si>
  <si>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</si>
  <si>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</si>
  <si>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</si>
  <si>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</si>
  <si>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</si>
  <si>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</si>
  <si>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</si>
  <si>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</si>
  <si>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</si>
  <si>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</si>
  <si>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</si>
  <si>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</si>
  <si>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</si>
  <si>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</si>
  <si>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</si>
  <si>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</si>
  <si>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</si>
  <si>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</si>
  <si>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</si>
  <si>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</si>
  <si>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</si>
  <si>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</si>
  <si>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</si>
  <si>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</si>
  <si>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</si>
  <si>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</si>
  <si>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</si>
  <si>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</si>
  <si>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</si>
  <si>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</si>
  <si>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</si>
  <si>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</si>
  <si>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</si>
  <si>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</si>
  <si>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</si>
  <si>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</si>
  <si>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</si>
  <si>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</si>
  <si>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</si>
  <si>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</si>
  <si>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</si>
  <si>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</si>
  <si>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</si>
  <si>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</si>
  <si>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</si>
  <si>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</si>
  <si>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</si>
  <si>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</si>
  <si>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</si>
  <si>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</si>
  <si>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</si>
  <si>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</si>
  <si>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</si>
  <si>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</si>
  <si>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</si>
  <si>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</si>
  <si>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</si>
  <si>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</si>
  <si>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</si>
  <si>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</si>
  <si>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</si>
  <si>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</si>
  <si>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</si>
  <si>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</si>
  <si>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</si>
  <si>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</si>
  <si>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</si>
  <si>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</si>
  <si>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</si>
  <si>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</si>
  <si>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</si>
  <si>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</si>
  <si>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</si>
  <si>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</si>
  <si>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</si>
  <si>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</si>
  <si>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</si>
  <si>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</si>
  <si>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</si>
  <si>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</si>
  <si>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</si>
  <si>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</si>
  <si>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</si>
  <si>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</si>
  <si>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</si>
  <si>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</si>
  <si>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</si>
  <si>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</si>
  <si>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</si>
  <si>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</si>
  <si>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</si>
  <si>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</si>
  <si>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</si>
  <si>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</si>
  <si>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</si>
  <si>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</si>
  <si>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</si>
  <si>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</si>
  <si>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</si>
  <si>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</si>
  <si>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</si>
  <si>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</si>
  <si>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</si>
  <si>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</si>
  <si>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</si>
  <si>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</si>
  <si>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</si>
  <si>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</si>
  <si>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</si>
  <si>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</si>
  <si>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</si>
  <si>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</si>
  <si>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</si>
  <si>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</si>
  <si>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</si>
  <si>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</si>
  <si>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</si>
  <si>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</si>
  <si>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</si>
  <si>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</si>
  <si>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</si>
  <si>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</si>
  <si>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</si>
  <si>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</si>
  <si>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</si>
  <si>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</si>
  <si>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</si>
  <si>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</si>
  <si>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</si>
  <si>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</si>
  <si>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</si>
  <si>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</si>
  <si>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</si>
  <si>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</si>
  <si>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</si>
  <si>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</si>
  <si>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</si>
  <si>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</si>
  <si>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</si>
  <si>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</si>
  <si>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</si>
  <si>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</si>
  <si>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</si>
  <si>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</si>
  <si>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</si>
  <si>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</si>
  <si>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</si>
  <si>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</si>
  <si>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</si>
  <si>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</si>
  <si>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</si>
  <si>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</si>
  <si>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</si>
  <si>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</si>
  <si>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</si>
  <si>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</si>
  <si>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</si>
  <si>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</si>
  <si>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</si>
  <si>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</si>
  <si>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</si>
  <si>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</si>
  <si>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</si>
  <si>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</si>
  <si>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</si>
  <si>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</si>
  <si>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</si>
  <si>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</si>
  <si>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</si>
  <si>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</si>
  <si>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</si>
  <si>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</si>
  <si>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</si>
  <si>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</si>
  <si>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</si>
  <si>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</si>
  <si>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</si>
  <si>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</si>
  <si>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</si>
  <si>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</si>
  <si>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</si>
  <si>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</si>
  <si>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</si>
  <si>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</si>
  <si>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</si>
  <si>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</si>
  <si>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</si>
  <si>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</si>
  <si>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</si>
  <si>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</si>
  <si>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</si>
  <si>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</si>
  <si>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</si>
  <si>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</si>
  <si>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</si>
  <si>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</si>
  <si>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</si>
  <si>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</si>
  <si>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</si>
  <si>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</si>
  <si>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</si>
  <si>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</si>
  <si>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</si>
  <si>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</si>
  <si>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</si>
  <si>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</si>
  <si>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</si>
  <si>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</si>
  <si>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</si>
  <si>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</si>
  <si>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</si>
  <si>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</si>
  <si>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</si>
  <si>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</si>
  <si>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</si>
  <si>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</si>
  <si>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</si>
  <si>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</si>
  <si>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</si>
  <si>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</si>
  <si>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</si>
  <si>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</si>
  <si>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</si>
  <si>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</si>
  <si>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</si>
  <si>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</si>
  <si>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</si>
  <si>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</si>
  <si>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</si>
  <si>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</si>
  <si>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</si>
  <si>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</si>
  <si>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</si>
  <si>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</si>
  <si>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</si>
  <si>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</si>
  <si>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</si>
  <si>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</si>
  <si>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</si>
  <si>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</si>
  <si>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</si>
  <si>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</si>
  <si>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</si>
  <si>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</si>
  <si>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</si>
  <si>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</si>
  <si>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</si>
  <si>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</si>
  <si>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</si>
  <si>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</si>
  <si>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</si>
  <si>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</si>
  <si>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</si>
  <si>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</si>
  <si>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</si>
  <si>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</si>
  <si>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</si>
  <si>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</si>
  <si>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</si>
  <si>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</si>
  <si>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</si>
  <si>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</si>
  <si>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</si>
  <si>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</si>
  <si>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</si>
  <si>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</si>
  <si>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</si>
  <si>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</si>
  <si>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</si>
  <si>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</si>
  <si>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</si>
  <si>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</si>
  <si>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</si>
  <si>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</si>
  <si>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</si>
  <si>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</si>
  <si>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</si>
  <si>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</si>
  <si>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</si>
  <si>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</si>
  <si>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</si>
  <si>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</si>
  <si>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</si>
  <si>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</si>
  <si>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</si>
  <si>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</si>
  <si>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</si>
  <si>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</si>
  <si>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</si>
  <si>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</si>
  <si>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</si>
  <si>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</si>
  <si>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</si>
  <si>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</si>
  <si>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</si>
  <si>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</si>
  <si>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</si>
  <si>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</si>
  <si>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</si>
  <si>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</si>
  <si>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</si>
  <si>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</si>
  <si>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</si>
  <si>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</si>
  <si>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</si>
  <si>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</si>
  <si>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</si>
  <si>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</si>
  <si>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</si>
  <si>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</si>
  <si>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</si>
  <si>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</si>
  <si>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</si>
  <si>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</si>
  <si>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</si>
  <si>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</si>
  <si>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</si>
  <si>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</si>
  <si>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</si>
  <si>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</si>
  <si>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</si>
  <si>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</si>
  <si>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</si>
  <si>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</si>
  <si>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</si>
  <si>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</si>
  <si>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</si>
  <si>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</si>
  <si>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</si>
  <si>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</si>
  <si>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</si>
  <si>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</si>
  <si>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</si>
  <si>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</si>
  <si>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</si>
  <si>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</si>
  <si>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</si>
  <si>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</si>
  <si>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</si>
  <si>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</si>
  <si>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</si>
  <si>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</si>
  <si>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</si>
  <si>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</si>
  <si>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</si>
  <si>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</si>
  <si>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</si>
  <si>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</si>
  <si>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</si>
  <si>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</si>
  <si>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</si>
  <si>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</si>
  <si>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</si>
  <si>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</si>
  <si>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</si>
  <si>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</si>
  <si>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</si>
  <si>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</si>
  <si>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</si>
  <si>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</si>
  <si>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</si>
  <si>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</si>
  <si>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</si>
  <si>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</si>
  <si>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</si>
  <si>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</si>
  <si>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</si>
  <si>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</si>
  <si>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</si>
  <si>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</si>
  <si>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</si>
  <si>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</si>
  <si>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</si>
  <si>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</si>
  <si>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</si>
  <si>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</si>
  <si>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</si>
  <si>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</si>
  <si>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</si>
  <si>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</si>
  <si>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</si>
  <si>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</si>
  <si>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</si>
  <si>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</si>
  <si>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</si>
  <si>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</si>
  <si>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</si>
  <si>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</si>
  <si>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</si>
  <si>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</si>
  <si>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</si>
  <si>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</si>
  <si>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</si>
  <si>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</si>
  <si>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</si>
  <si>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</si>
  <si>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</si>
  <si>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</si>
  <si>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</si>
  <si>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</si>
  <si>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</si>
  <si>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</si>
  <si>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</si>
  <si>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</si>
  <si>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</si>
  <si>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</si>
  <si>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</si>
  <si>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</si>
  <si>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</si>
  <si>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</si>
  <si>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</si>
  <si>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</si>
  <si>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</si>
  <si>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</si>
  <si>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</si>
  <si>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</si>
  <si>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</si>
  <si>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</si>
  <si>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</si>
  <si>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</si>
  <si>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</si>
  <si>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</si>
  <si>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</si>
  <si>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</si>
  <si>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</si>
  <si>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</si>
  <si>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</si>
  <si>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</si>
  <si>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</si>
  <si>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</si>
  <si>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</si>
  <si>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</si>
  <si>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</si>
  <si>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</si>
  <si>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</si>
  <si>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</si>
  <si>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</si>
  <si>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</si>
  <si>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</si>
  <si>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</si>
  <si>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</si>
  <si>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</si>
  <si>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</si>
  <si>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</si>
  <si>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</si>
  <si>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</si>
  <si>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</si>
  <si>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</si>
  <si>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</si>
  <si>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</si>
  <si>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</si>
  <si>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</si>
  <si>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</si>
  <si>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</si>
  <si>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</si>
  <si>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</si>
  <si>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</si>
  <si>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</si>
  <si>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</si>
  <si>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</si>
  <si>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</si>
  <si>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</si>
  <si>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</si>
  <si>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</si>
  <si>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</si>
  <si>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</si>
  <si>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</si>
  <si>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</si>
  <si>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</si>
  <si>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</si>
  <si>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</si>
  <si>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</si>
  <si>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</si>
  <si>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</si>
  <si>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</si>
  <si>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</si>
  <si>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</si>
  <si>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</si>
  <si>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</si>
  <si>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</si>
  <si>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</si>
  <si>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</si>
  <si>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</si>
  <si>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</si>
  <si>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</si>
  <si>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</si>
  <si>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</si>
  <si>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</si>
  <si>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</si>
  <si>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</si>
  <si>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</si>
  <si>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</si>
  <si>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</si>
  <si>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</si>
  <si>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</si>
  <si>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</si>
  <si>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</si>
  <si>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</si>
  <si>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</si>
  <si>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</si>
  <si>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</si>
  <si>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</si>
  <si>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</si>
  <si>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</si>
  <si>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</si>
  <si>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</si>
  <si>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</si>
  <si>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</si>
  <si>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</si>
  <si>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</si>
  <si>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</si>
  <si>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</si>
  <si>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</si>
  <si>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</si>
  <si>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</si>
  <si>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</si>
  <si>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</si>
  <si>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</si>
  <si>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</si>
  <si>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</si>
  <si>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</si>
  <si>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</si>
  <si>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</si>
  <si>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</si>
  <si>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</si>
  <si>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</si>
  <si>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</si>
  <si>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</si>
  <si>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</si>
  <si>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</si>
  <si>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</si>
  <si>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</si>
  <si>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</si>
  <si>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</si>
  <si>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</si>
  <si>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</si>
  <si>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</si>
  <si>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</si>
  <si>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</si>
  <si>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</si>
  <si>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</si>
  <si>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</si>
  <si>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</si>
  <si>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</si>
  <si>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</si>
  <si>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</si>
  <si>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</si>
  <si>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</si>
  <si>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</si>
  <si>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</si>
  <si>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</si>
  <si>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</si>
  <si>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</si>
  <si>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</si>
  <si>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</si>
  <si>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</si>
  <si>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</si>
  <si>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</si>
  <si>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</si>
  <si>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</si>
  <si>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</si>
  <si>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</si>
  <si>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</si>
  <si>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</si>
  <si>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</si>
  <si>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</si>
  <si>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</si>
  <si>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</si>
  <si>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</si>
  <si>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</si>
  <si>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</si>
  <si>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</si>
  <si>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</si>
  <si>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</si>
  <si>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</si>
  <si>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</si>
  <si>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</si>
  <si>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</si>
  <si>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</si>
  <si>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</si>
  <si>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</si>
  <si>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</si>
  <si>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</si>
  <si>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</si>
  <si>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</si>
  <si>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</si>
  <si>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</si>
  <si>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</si>
  <si>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</si>
  <si>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</si>
  <si>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</si>
  <si>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</si>
  <si>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</si>
  <si>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</si>
  <si>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</si>
  <si>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</si>
  <si>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</si>
  <si>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</si>
  <si>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</si>
  <si>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</si>
  <si>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</si>
  <si>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</si>
  <si>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</si>
  <si>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</si>
  <si>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</si>
  <si>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</si>
  <si>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</si>
  <si>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</si>
  <si>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</si>
  <si>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</si>
  <si>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</si>
  <si>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</si>
  <si>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</si>
  <si>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</si>
  <si>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</si>
  <si>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</si>
  <si>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</si>
  <si>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</si>
  <si>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</si>
  <si>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</si>
  <si>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</si>
  <si>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</si>
  <si>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</si>
  <si>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</si>
  <si>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</si>
  <si>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</si>
  <si>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</si>
  <si>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</si>
  <si>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</si>
  <si>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</si>
  <si>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</si>
  <si>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</si>
  <si>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</si>
  <si>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</si>
  <si>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</si>
  <si>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</si>
  <si>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</si>
  <si>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</si>
  <si>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</si>
  <si>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</si>
  <si>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</si>
  <si>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</si>
  <si>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</si>
  <si>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</si>
  <si>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</si>
  <si>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</si>
  <si>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</si>
  <si>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</si>
  <si>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</si>
  <si>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</si>
  <si>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</si>
  <si>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</si>
  <si>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</si>
  <si>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</si>
  <si>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</si>
  <si>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</si>
  <si>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</si>
  <si>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</si>
  <si>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</si>
  <si>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</si>
  <si>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</si>
  <si>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</si>
  <si>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</si>
  <si>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</si>
  <si>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</si>
  <si>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</si>
  <si>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</si>
  <si>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</si>
  <si>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</si>
  <si>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</si>
  <si>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</si>
  <si>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</si>
  <si>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</si>
  <si>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</si>
  <si>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</si>
  <si>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</si>
  <si>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</si>
  <si>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</si>
  <si>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</si>
  <si>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</si>
  <si>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</si>
  <si>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</si>
  <si>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</si>
  <si>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</si>
  <si>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</si>
  <si>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</si>
  <si>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</si>
  <si>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</si>
  <si>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</si>
  <si>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</si>
  <si>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</si>
  <si>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</si>
  <si>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</si>
  <si>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</si>
  <si>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</si>
  <si>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</si>
  <si>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</si>
  <si>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</si>
  <si>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</si>
  <si>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</si>
  <si>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</si>
  <si>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</si>
  <si>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</si>
  <si>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</si>
  <si>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</si>
  <si>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</si>
  <si>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</si>
  <si>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</si>
  <si>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</si>
  <si>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</si>
  <si>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</si>
  <si>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</si>
  <si>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</si>
  <si>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</si>
  <si>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</si>
  <si>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</si>
  <si>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</si>
  <si>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</si>
  <si>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</si>
  <si>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</si>
  <si>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</si>
  <si>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</si>
  <si>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</si>
  <si>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</si>
  <si>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</si>
  <si>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</si>
  <si>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</si>
  <si>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</si>
  <si>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</si>
  <si>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</si>
  <si>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</si>
  <si>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</si>
  <si>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</si>
  <si>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</si>
  <si>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</si>
  <si>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</si>
  <si>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</si>
  <si>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</si>
  <si>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</si>
  <si>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</si>
  <si>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</si>
  <si>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</si>
  <si>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</si>
  <si>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</si>
  <si>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</si>
  <si>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</si>
  <si>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</si>
  <si>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</si>
  <si>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</si>
  <si>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</si>
  <si>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</si>
  <si>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</si>
  <si>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</si>
  <si>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</si>
  <si>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</si>
  <si>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</si>
  <si>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</si>
  <si>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</si>
  <si>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</si>
  <si>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</si>
  <si>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</si>
  <si>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</si>
  <si>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</si>
  <si>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</si>
  <si>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</si>
  <si>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</si>
  <si>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</si>
  <si>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</si>
  <si>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</si>
  <si>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</si>
  <si>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</si>
  <si>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</si>
  <si>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</si>
  <si>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</si>
  <si>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</si>
  <si>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</si>
  <si>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</si>
  <si>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</si>
  <si>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</si>
  <si>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</si>
  <si>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</si>
  <si>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</si>
  <si>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</si>
  <si>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</si>
  <si>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</si>
  <si>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</si>
  <si>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</si>
  <si>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</si>
  <si>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</si>
  <si>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</si>
  <si>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</si>
  <si>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</si>
  <si>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</si>
  <si>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</si>
  <si>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</si>
  <si>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</si>
  <si>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</si>
  <si>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</si>
  <si>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</si>
  <si>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</si>
  <si>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</si>
  <si>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</si>
  <si>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</si>
  <si>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</si>
  <si>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</si>
  <si>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</si>
  <si>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</si>
  <si>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</si>
  <si>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</si>
  <si>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</si>
  <si>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</si>
  <si>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</si>
  <si>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</si>
  <si>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</si>
  <si>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</si>
  <si>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</si>
  <si>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</si>
  <si>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</si>
  <si>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</si>
  <si>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</si>
  <si>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</si>
  <si>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</si>
  <si>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</si>
  <si>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</si>
  <si>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</si>
  <si>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</si>
  <si>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</si>
  <si>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</si>
  <si>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</si>
  <si>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</si>
  <si>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</si>
  <si>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</si>
  <si>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</si>
  <si>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</si>
  <si>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</si>
  <si>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</si>
  <si>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</si>
  <si>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</si>
  <si>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</si>
  <si>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</si>
  <si>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</si>
  <si>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</si>
  <si>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</si>
  <si>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</si>
  <si>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</si>
  <si>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</si>
  <si>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</si>
  <si>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</si>
  <si>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</si>
  <si>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</si>
  <si>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</si>
  <si>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</si>
  <si>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</si>
  <si>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</si>
  <si>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</si>
  <si>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</si>
  <si>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</si>
  <si>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</si>
  <si>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</si>
  <si>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</si>
  <si>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</si>
  <si>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</si>
  <si>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</si>
  <si>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</si>
  <si>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</si>
  <si>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</si>
  <si>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</si>
  <si>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</si>
  <si>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</si>
  <si>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</si>
  <si>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</si>
  <si>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</si>
  <si>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</si>
  <si>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</si>
  <si>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</si>
  <si>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</si>
  <si>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</si>
  <si>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</si>
  <si>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</si>
  <si>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</si>
  <si>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</si>
  <si>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</si>
  <si>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</si>
  <si>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</si>
  <si>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</si>
  <si>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</si>
  <si>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</si>
  <si>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</si>
  <si>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</si>
  <si>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</si>
  <si>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</si>
  <si>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</si>
  <si>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</si>
  <si>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</si>
  <si>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</si>
  <si>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</si>
  <si>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</si>
  <si>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</si>
  <si>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</si>
  <si>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</si>
  <si>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</si>
  <si>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</si>
  <si>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</si>
  <si>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</si>
  <si>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</si>
  <si>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</si>
  <si>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</si>
  <si>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</si>
  <si>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</si>
  <si>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</si>
  <si>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</si>
  <si>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</si>
  <si>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</si>
  <si>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</si>
  <si>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</si>
  <si>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</si>
  <si>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</si>
  <si>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</si>
  <si>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</si>
  <si>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</si>
  <si>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</si>
  <si>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</si>
  <si>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</si>
  <si>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</si>
  <si>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</si>
  <si>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</si>
  <si>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</si>
  <si>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</si>
  <si>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</si>
  <si>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</si>
  <si>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</si>
  <si>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</si>
  <si>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</si>
  <si>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</si>
  <si>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</si>
  <si>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</si>
  <si>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</si>
  <si>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</si>
  <si>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</si>
  <si>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</si>
  <si>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</si>
  <si>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</si>
  <si>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</si>
  <si>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</si>
  <si>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</si>
  <si>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</si>
  <si>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</si>
  <si>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</si>
  <si>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</si>
  <si>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</si>
  <si>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</si>
  <si>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</si>
  <si>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</si>
  <si>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</si>
  <si>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</si>
  <si>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</si>
  <si>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</si>
  <si>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</si>
  <si>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</si>
  <si>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</si>
  <si>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</si>
  <si>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</si>
  <si>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</si>
  <si>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</si>
  <si>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</si>
  <si>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</si>
  <si>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</si>
  <si>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</si>
  <si>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</si>
  <si>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</si>
  <si>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</si>
  <si>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</si>
  <si>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</si>
  <si>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</si>
  <si>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</si>
  <si>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</si>
  <si>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</si>
  <si>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</si>
  <si>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</si>
  <si>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</si>
  <si>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</si>
  <si>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</si>
  <si>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</si>
  <si>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</si>
  <si>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</si>
  <si>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</si>
  <si>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</si>
  <si>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</si>
  <si>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</si>
  <si>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</si>
  <si>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</si>
  <si>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</si>
  <si>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</si>
  <si>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</si>
  <si>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</si>
  <si>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</si>
  <si>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</si>
  <si>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</si>
  <si>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</si>
  <si>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</si>
  <si>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</si>
  <si>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</si>
  <si>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</si>
  <si>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</si>
  <si>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</si>
  <si>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</si>
  <si>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</si>
  <si>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</si>
  <si>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</si>
  <si>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</si>
  <si>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</si>
  <si>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</si>
  <si>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</si>
  <si>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</si>
  <si>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</si>
  <si>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</si>
  <si>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</si>
  <si>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</si>
  <si>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</si>
  <si>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</si>
  <si>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</si>
  <si>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</si>
  <si>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</si>
  <si>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</si>
  <si>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</si>
  <si>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</si>
  <si>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</si>
  <si>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</si>
  <si>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</si>
  <si>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</si>
  <si>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</si>
  <si>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</si>
  <si>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</si>
  <si>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</si>
  <si>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</si>
  <si>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</si>
  <si>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</si>
  <si>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</si>
  <si>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</si>
  <si>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</si>
  <si>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</si>
  <si>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</si>
  <si>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</si>
  <si>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</si>
  <si>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</si>
  <si>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</si>
  <si>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</si>
  <si>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</si>
  <si>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</si>
  <si>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</si>
  <si>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</si>
  <si>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</si>
  <si>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</si>
  <si>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</si>
  <si>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</si>
  <si>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</si>
  <si>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</si>
  <si>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</si>
  <si>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</si>
  <si>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</si>
  <si>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</si>
  <si>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</si>
  <si>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</si>
  <si>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</si>
  <si>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</si>
  <si>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</si>
  <si>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</si>
  <si>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</si>
  <si>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</si>
  <si>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</si>
  <si>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</si>
  <si>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</si>
  <si>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</si>
  <si>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</si>
  <si>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</si>
  <si>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</si>
  <si>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</si>
  <si>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</si>
  <si>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</si>
  <si>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</si>
  <si>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</si>
  <si>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</si>
  <si>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</si>
  <si>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</si>
  <si>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</si>
  <si>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</si>
  <si>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</si>
  <si>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</si>
  <si>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</si>
  <si>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</si>
  <si>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</si>
  <si>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</si>
  <si>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</si>
  <si>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</si>
  <si>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</si>
  <si>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</si>
  <si>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</si>
  <si>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</si>
  <si>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</si>
  <si>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</si>
  <si>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</si>
  <si>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</si>
  <si>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</si>
  <si>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</si>
  <si>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</si>
  <si>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</si>
  <si>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</si>
  <si>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</si>
  <si>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</si>
  <si>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</si>
  <si>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</si>
  <si>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</si>
  <si>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</si>
  <si>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</si>
  <si>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</si>
  <si>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</si>
  <si>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</si>
  <si>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</si>
  <si>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</si>
  <si>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</si>
  <si>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</si>
  <si>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</si>
  <si>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</si>
  <si>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</si>
  <si>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</si>
  <si>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</si>
  <si>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</si>
  <si>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</si>
  <si>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</si>
  <si>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</si>
  <si>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</si>
  <si>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</si>
  <si>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</si>
  <si>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</si>
  <si>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</si>
  <si>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</si>
  <si>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</si>
  <si>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</si>
  <si>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</si>
  <si>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</si>
  <si>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</si>
  <si>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</si>
  <si>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</si>
  <si>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</si>
  <si>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</si>
  <si>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</si>
  <si>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</si>
  <si>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</si>
  <si>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</si>
  <si>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</si>
  <si>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</si>
  <si>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</si>
  <si>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</si>
  <si>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</si>
  <si>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</si>
  <si>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</si>
  <si>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</si>
  <si>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</si>
  <si>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</si>
  <si>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</si>
  <si>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</si>
  <si>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</si>
  <si>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</si>
  <si>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</si>
  <si>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</si>
  <si>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</si>
  <si>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</si>
  <si>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</si>
  <si>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</si>
  <si>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</si>
  <si>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</si>
  <si>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</si>
  <si>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</si>
  <si>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</si>
  <si>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</si>
  <si>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</si>
  <si>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</si>
  <si>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</si>
  <si>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</si>
  <si>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</si>
  <si>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</si>
  <si>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</si>
  <si>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</si>
  <si>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</si>
  <si>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</si>
  <si>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</si>
  <si>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</si>
  <si>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</si>
  <si>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</si>
  <si>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</si>
  <si>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</si>
  <si>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</si>
  <si>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</si>
  <si>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</si>
  <si>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</si>
  <si>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</si>
  <si>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</si>
  <si>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</si>
  <si>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</si>
  <si>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</si>
  <si>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</si>
  <si>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</si>
  <si>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</si>
  <si>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</si>
  <si>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</si>
  <si>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</si>
  <si>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</si>
  <si>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</si>
  <si>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</si>
  <si>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</si>
  <si>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</si>
  <si>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</si>
  <si>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</si>
  <si>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</si>
  <si>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</si>
  <si>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</si>
  <si>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</si>
  <si>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</si>
  <si>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</si>
  <si>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</si>
  <si>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</si>
  <si>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</si>
  <si>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</si>
  <si>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</si>
  <si>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</si>
  <si>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</si>
  <si>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</si>
  <si>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</si>
  <si>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</si>
  <si>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</si>
  <si>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</si>
  <si>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</si>
  <si>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</si>
  <si>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</si>
  <si>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</si>
  <si>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</si>
  <si>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</si>
  <si>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</si>
  <si>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</si>
  <si>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</si>
  <si>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</si>
  <si>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</si>
  <si>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</si>
  <si>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</si>
  <si>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</si>
  <si>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</si>
  <si>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</si>
  <si>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</si>
  <si>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</si>
  <si>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</si>
  <si>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</si>
  <si>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</si>
  <si>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</si>
  <si>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</si>
  <si>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</si>
  <si>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</si>
  <si>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</si>
  <si>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</si>
  <si>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</si>
  <si>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</si>
  <si>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</si>
  <si>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</si>
  <si>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</si>
  <si>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</si>
  <si>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</si>
  <si>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</si>
  <si>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</si>
  <si>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</si>
  <si>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</si>
  <si>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</si>
  <si>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</si>
  <si>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</si>
  <si>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</si>
  <si>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</si>
  <si>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</si>
  <si>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</si>
  <si>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</si>
  <si>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</si>
  <si>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</si>
  <si>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</si>
  <si>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</si>
  <si>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</si>
  <si>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</si>
  <si>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</si>
  <si>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</si>
  <si>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</si>
  <si>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</si>
  <si>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</si>
  <si>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</si>
  <si>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</si>
  <si>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</si>
  <si>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</si>
  <si>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</si>
  <si>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</si>
  <si>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</si>
  <si>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</si>
  <si>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</si>
  <si>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</si>
  <si>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</si>
  <si>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</si>
  <si>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</si>
  <si>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</si>
  <si>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</si>
  <si>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</si>
  <si>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</si>
  <si>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</si>
  <si>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</si>
  <si>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</si>
  <si>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</si>
  <si>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</si>
  <si>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</si>
  <si>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</si>
  <si>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</si>
  <si>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</si>
  <si>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</si>
  <si>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</si>
  <si>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</si>
  <si>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</si>
  <si>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</si>
  <si>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</si>
  <si>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</si>
  <si>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</si>
  <si>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</si>
  <si>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</si>
  <si>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</si>
  <si>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</si>
  <si>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</si>
  <si>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</si>
  <si>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</si>
  <si>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</si>
  <si>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</si>
  <si>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</si>
  <si>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</si>
  <si>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</si>
  <si>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</si>
  <si>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</si>
  <si>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</si>
  <si>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</si>
  <si>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</si>
  <si>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</si>
  <si>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</si>
  <si>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</si>
  <si>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</si>
  <si>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</si>
  <si>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</si>
  <si>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</si>
  <si>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</si>
  <si>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</si>
  <si>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</si>
  <si>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</si>
  <si>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</si>
  <si>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</si>
  <si>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</si>
  <si>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</si>
  <si>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</si>
  <si>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</si>
  <si>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</si>
  <si>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</si>
  <si>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</si>
  <si>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</si>
  <si>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</si>
  <si>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</si>
  <si>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</si>
  <si>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</si>
  <si>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</si>
  <si>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</si>
  <si>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</si>
  <si>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</si>
  <si>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</si>
  <si>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</si>
  <si>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</si>
  <si>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</si>
  <si>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</si>
  <si>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</si>
  <si>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</si>
  <si>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</si>
  <si>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</si>
  <si>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</si>
  <si>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</si>
  <si>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</si>
  <si>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</si>
  <si>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</si>
  <si>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</si>
  <si>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</si>
  <si>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</si>
  <si>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</si>
  <si>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</si>
  <si>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</si>
  <si>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</si>
  <si>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</si>
  <si>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</si>
  <si>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</si>
  <si>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</si>
  <si>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</si>
  <si>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</si>
  <si>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</si>
  <si>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</si>
  <si>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</si>
  <si>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</si>
  <si>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</si>
  <si>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</si>
  <si>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</si>
  <si>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</si>
  <si>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</si>
  <si>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</si>
  <si>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</si>
  <si>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</si>
  <si>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</si>
  <si>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</si>
  <si>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</si>
  <si>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</si>
  <si>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</si>
  <si>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</si>
  <si>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</si>
  <si>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</si>
  <si>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</si>
  <si>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</si>
  <si>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</si>
  <si>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</si>
  <si>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</si>
  <si>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</si>
  <si>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</si>
  <si>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</si>
  <si>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</si>
  <si>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</si>
  <si>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</si>
  <si>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</si>
  <si>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</si>
  <si>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</si>
  <si>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</si>
  <si>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</si>
  <si>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</si>
  <si>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</si>
  <si>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</si>
  <si>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</si>
  <si>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</si>
  <si>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</si>
  <si>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</si>
  <si>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</si>
  <si>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</si>
  <si>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</si>
  <si>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</si>
  <si>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</si>
  <si>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</si>
  <si>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</si>
  <si>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</si>
  <si>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</si>
  <si>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</si>
  <si>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</si>
  <si>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</si>
  <si>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</si>
  <si>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</si>
  <si>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</si>
  <si>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</si>
  <si>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</si>
  <si>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</si>
  <si>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</si>
  <si>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</si>
  <si>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</si>
  <si>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</si>
  <si>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</si>
  <si>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</si>
  <si>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</si>
  <si>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</si>
  <si>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</si>
  <si>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</si>
  <si>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</si>
  <si>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</si>
  <si>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</si>
  <si>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</si>
  <si>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</si>
  <si>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</si>
  <si>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</si>
  <si>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</si>
  <si>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</si>
  <si>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</si>
  <si>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</si>
  <si>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</si>
  <si>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</si>
  <si>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</si>
  <si>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</si>
  <si>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</si>
  <si>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</si>
  <si>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</si>
  <si>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</si>
  <si>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</si>
  <si>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</si>
  <si>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</si>
  <si>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</si>
  <si>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</si>
  <si>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</si>
  <si>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</si>
  <si>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</si>
  <si>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</si>
  <si>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</si>
  <si>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</si>
  <si>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</si>
  <si>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</si>
  <si>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</si>
  <si>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</si>
  <si>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</si>
  <si>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</si>
  <si>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</si>
  <si>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</si>
  <si>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</si>
  <si>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</si>
  <si>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</si>
  <si>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</si>
  <si>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</si>
  <si>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</si>
  <si>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</si>
  <si>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</si>
  <si>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</si>
  <si>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</si>
  <si>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</si>
  <si>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</si>
  <si>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</si>
  <si>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</si>
  <si>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</si>
  <si>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</si>
  <si>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</si>
  <si>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</si>
  <si>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</si>
  <si>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</si>
  <si>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</si>
  <si>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</si>
  <si>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</si>
  <si>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</si>
  <si>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</si>
  <si>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</si>
  <si>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</si>
  <si>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</si>
  <si>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</si>
  <si>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</si>
  <si>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</si>
  <si>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</si>
  <si>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</si>
  <si>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</si>
  <si>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</si>
  <si>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</si>
  <si>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</si>
  <si>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</si>
  <si>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</si>
  <si>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</si>
  <si>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</si>
  <si>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</si>
  <si>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</si>
  <si>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</si>
  <si>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</si>
  <si>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</si>
  <si>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</si>
  <si>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</si>
  <si>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</si>
  <si>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</si>
  <si>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</si>
  <si>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</si>
  <si>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</si>
  <si>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</si>
  <si>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</si>
  <si>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</si>
  <si>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</si>
  <si>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</si>
  <si>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</si>
  <si>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</si>
  <si>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</si>
  <si>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</si>
  <si>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</si>
  <si>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</si>
  <si>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</si>
  <si>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</si>
  <si>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</si>
  <si>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</si>
  <si>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</si>
  <si>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</si>
  <si>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</si>
  <si>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</si>
  <si>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</si>
  <si>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</si>
  <si>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</si>
  <si>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</si>
  <si>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</si>
  <si>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</si>
  <si>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</si>
  <si>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</si>
  <si>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</si>
  <si>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</si>
  <si>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</si>
  <si>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</si>
  <si>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</si>
  <si>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</si>
  <si>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</si>
  <si>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</si>
  <si>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</si>
  <si>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</si>
  <si>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</si>
  <si>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</si>
  <si>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</si>
  <si>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</si>
  <si>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</si>
  <si>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</si>
  <si>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</si>
  <si>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</si>
  <si>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</si>
  <si>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</si>
  <si>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</si>
  <si>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</si>
  <si>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</si>
  <si>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</si>
  <si>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</si>
  <si>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</si>
  <si>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</si>
  <si>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</si>
  <si>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</si>
  <si>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</si>
  <si>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</si>
  <si>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</si>
  <si>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</si>
  <si>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</si>
  <si>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</si>
  <si>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</si>
  <si>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</si>
  <si>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</si>
  <si>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</si>
  <si>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</si>
  <si>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</si>
  <si>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</si>
  <si>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</si>
  <si>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</si>
  <si>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</si>
  <si>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</si>
  <si>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</si>
  <si>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</si>
  <si>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</si>
  <si>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</si>
  <si>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</si>
  <si>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</si>
  <si>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</si>
  <si>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</si>
  <si>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</si>
  <si>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</si>
  <si>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</si>
  <si>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</si>
  <si>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</si>
  <si>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</si>
  <si>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</si>
  <si>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</si>
  <si>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</si>
  <si>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</si>
  <si>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</si>
  <si>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</si>
  <si>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</si>
  <si>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</si>
  <si>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</si>
  <si>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</si>
  <si>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</si>
  <si>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</si>
  <si>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</si>
  <si>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</si>
  <si>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</si>
  <si>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</si>
  <si>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</si>
  <si>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</si>
  <si>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</si>
  <si>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</si>
  <si>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</si>
  <si>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</si>
  <si>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</si>
  <si>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</si>
  <si>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</si>
  <si>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</si>
  <si>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</si>
  <si>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</si>
  <si>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</si>
  <si>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</si>
  <si>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</si>
  <si>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</si>
  <si>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</si>
  <si>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</si>
  <si>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</si>
  <si>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</si>
  <si>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</si>
  <si>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</si>
  <si>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</si>
  <si>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</si>
  <si>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</si>
  <si>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</si>
  <si>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</si>
  <si>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</si>
  <si>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</si>
  <si>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</si>
  <si>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</si>
  <si>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</si>
  <si>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</si>
  <si>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</si>
  <si>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</si>
  <si>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</si>
  <si>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</si>
  <si>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</si>
  <si>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</si>
  <si>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</si>
  <si>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</si>
  <si>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</si>
  <si>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</si>
  <si>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</si>
  <si>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</si>
  <si>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</si>
  <si>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</si>
  <si>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</si>
  <si>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</si>
  <si>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</si>
  <si>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</si>
  <si>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</si>
  <si>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</si>
  <si>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</si>
  <si>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</si>
  <si>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</si>
  <si>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</si>
  <si>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</si>
  <si>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</si>
  <si>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</si>
  <si>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</si>
  <si>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</si>
  <si>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</si>
  <si>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</si>
  <si>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</si>
  <si>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</si>
  <si>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</si>
  <si>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</si>
  <si>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</si>
  <si>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</si>
  <si>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</si>
  <si>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</si>
  <si>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</si>
  <si>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</si>
  <si>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</si>
  <si>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</si>
  <si>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</si>
  <si>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</si>
  <si>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</si>
  <si>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</si>
  <si>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</si>
  <si>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</si>
  <si>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</si>
  <si>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</si>
  <si>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</si>
  <si>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</si>
  <si>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</si>
  <si>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</si>
  <si>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</si>
  <si>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</si>
  <si>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</si>
  <si>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</si>
  <si>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</si>
  <si>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</si>
  <si>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</si>
  <si>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</si>
  <si>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</si>
  <si>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</si>
  <si>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</si>
  <si>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</si>
  <si>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</si>
  <si>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</si>
  <si>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</si>
  <si>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</si>
  <si>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</si>
  <si>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</si>
  <si>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</si>
  <si>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</si>
  <si>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</si>
  <si>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</si>
  <si>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</si>
  <si>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</si>
  <si>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</si>
  <si>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</si>
  <si>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</si>
  <si>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</si>
  <si>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</si>
  <si>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</si>
  <si>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</si>
  <si>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</si>
  <si>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</si>
  <si>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</si>
  <si>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</si>
  <si>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</si>
  <si>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</si>
  <si>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</si>
  <si>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</si>
  <si>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</si>
  <si>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</si>
  <si>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</si>
  <si>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</si>
  <si>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</si>
  <si>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</si>
  <si>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</si>
  <si>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</si>
  <si>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</si>
  <si>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</si>
  <si>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</si>
  <si>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</si>
  <si>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</si>
  <si>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</si>
  <si>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</si>
  <si>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</si>
  <si>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</si>
  <si>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</si>
  <si>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</si>
  <si>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</si>
  <si>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</si>
  <si>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</si>
  <si>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</si>
  <si>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</si>
  <si>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</si>
  <si>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</si>
  <si>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</si>
  <si>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</si>
  <si>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</si>
  <si>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</si>
  <si>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</si>
  <si>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</si>
  <si>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</si>
  <si>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</si>
  <si>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</si>
  <si>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</si>
  <si>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</si>
  <si>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</si>
  <si>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</si>
  <si>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</si>
  <si>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</si>
  <si>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</si>
  <si>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</si>
  <si>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</si>
  <si>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</si>
  <si>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</si>
  <si>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</si>
  <si>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</si>
  <si>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</si>
  <si>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</si>
  <si>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</si>
  <si>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</si>
  <si>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</si>
  <si>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</si>
  <si>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</si>
  <si>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</si>
  <si>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</si>
  <si>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</si>
  <si>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</si>
  <si>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</si>
  <si>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</si>
  <si>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</si>
  <si>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</si>
  <si>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</si>
  <si>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</si>
  <si>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</si>
  <si>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</si>
  <si>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</si>
  <si>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</si>
  <si>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</si>
  <si>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</si>
  <si>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</si>
  <si>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</si>
  <si>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</si>
  <si>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</si>
  <si>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</si>
  <si>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</si>
  <si>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</si>
  <si>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</si>
  <si>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</si>
  <si>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</si>
  <si>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</si>
  <si>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</si>
  <si>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</si>
  <si>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</si>
  <si>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</si>
  <si>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</si>
  <si>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</si>
  <si>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</si>
  <si>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</si>
  <si>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</si>
  <si>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</si>
  <si>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</si>
  <si>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</si>
  <si>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</si>
  <si>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</si>
  <si>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</si>
  <si>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</si>
  <si>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</si>
  <si>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</si>
  <si>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</si>
  <si>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</si>
  <si>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</si>
  <si>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</si>
  <si>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</si>
  <si>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</si>
  <si>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</si>
  <si>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</si>
  <si>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</si>
  <si>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</si>
  <si>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</si>
  <si>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</si>
  <si>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</si>
  <si>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</si>
  <si>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</si>
  <si>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</si>
  <si>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</si>
  <si>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</si>
  <si>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</si>
  <si>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</si>
  <si>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</si>
  <si>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</si>
  <si>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</si>
  <si>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</si>
  <si>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</si>
  <si>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</si>
  <si>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</si>
  <si>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</si>
  <si>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</si>
  <si>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</si>
  <si>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</si>
  <si>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</si>
  <si>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</si>
  <si>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</si>
  <si>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</si>
  <si>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</si>
  <si>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</si>
  <si>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</si>
  <si>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</si>
  <si>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</si>
  <si>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</si>
  <si>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</si>
  <si>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</si>
  <si>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</si>
  <si>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</si>
  <si>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</si>
  <si>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</si>
  <si>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</si>
  <si>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</si>
  <si>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</si>
  <si>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</si>
  <si>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</si>
  <si>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</si>
  <si>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</si>
  <si>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</si>
  <si>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</si>
  <si>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</si>
  <si>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</si>
  <si>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</si>
  <si>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</si>
  <si>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</si>
  <si>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</si>
  <si>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</si>
  <si>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</si>
  <si>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</si>
  <si>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</si>
  <si>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</si>
  <si>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</si>
  <si>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</si>
  <si>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</si>
  <si>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</si>
  <si>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</si>
  <si>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</si>
  <si>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</si>
  <si>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</si>
  <si>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</si>
  <si>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</si>
  <si>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</si>
  <si>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</si>
  <si>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</si>
  <si>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</si>
  <si>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</si>
  <si>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</si>
  <si>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</si>
  <si>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</si>
  <si>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</si>
  <si>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</si>
  <si>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</si>
  <si>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</si>
  <si>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</si>
  <si>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</si>
  <si>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</si>
  <si>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</si>
  <si>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</si>
  <si>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</si>
  <si>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</si>
  <si>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</si>
  <si>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</si>
  <si>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</si>
  <si>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</si>
  <si>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</si>
  <si>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</si>
  <si>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</si>
  <si>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</si>
  <si>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</si>
  <si>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</si>
  <si>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</si>
  <si>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</si>
  <si>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</si>
  <si>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</si>
  <si>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</si>
  <si>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</si>
  <si>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</si>
  <si>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</si>
  <si>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</si>
  <si>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</si>
  <si>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</si>
  <si>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</si>
  <si>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</si>
  <si>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</si>
  <si>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</si>
  <si>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</si>
  <si>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</si>
  <si>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</si>
  <si>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</si>
  <si>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</si>
  <si>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</si>
  <si>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</si>
  <si>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</si>
  <si>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</si>
  <si>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</si>
  <si>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</si>
  <si>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</si>
  <si>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</si>
  <si>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</si>
  <si>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</si>
  <si>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</si>
  <si>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</si>
  <si>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</si>
  <si>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</si>
  <si>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</si>
  <si>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</si>
  <si>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</si>
  <si>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</si>
  <si>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</si>
  <si>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</si>
  <si>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</si>
  <si>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</si>
  <si>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</si>
  <si>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</si>
  <si>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</si>
  <si>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</si>
  <si>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</si>
  <si>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</si>
  <si>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</si>
  <si>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</si>
  <si>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</si>
  <si>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</si>
  <si>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</si>
  <si>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</si>
  <si>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</si>
  <si>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</si>
  <si>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</si>
  <si>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</si>
  <si>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</si>
  <si>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</si>
  <si>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</si>
  <si>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</si>
  <si>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</si>
  <si>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</si>
  <si>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</si>
  <si>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</si>
  <si>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</si>
  <si>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</si>
  <si>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</si>
  <si>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</si>
  <si>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</si>
  <si>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</si>
  <si>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</si>
  <si>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</si>
  <si>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</si>
  <si>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</si>
  <si>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</si>
  <si>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</si>
  <si>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</si>
  <si>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</si>
  <si>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</si>
  <si>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</si>
  <si>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</si>
  <si>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</si>
  <si>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</si>
  <si>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</si>
  <si>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</si>
  <si>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</si>
  <si>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</si>
  <si>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</si>
  <si>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</si>
  <si>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</si>
  <si>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</si>
  <si>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</si>
  <si>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</si>
  <si>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</si>
  <si>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</si>
  <si>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</si>
  <si>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</si>
  <si>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</si>
  <si>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</si>
  <si>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</si>
  <si>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</si>
  <si>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</si>
  <si>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</si>
  <si>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</si>
  <si>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</si>
  <si>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</si>
  <si>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</si>
  <si>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</si>
  <si>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</si>
  <si>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</si>
  <si>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</si>
  <si>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</si>
  <si>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</si>
  <si>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</si>
  <si>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</si>
  <si>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</si>
  <si>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</si>
  <si>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</si>
  <si>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</si>
  <si>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</si>
  <si>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</si>
  <si>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</si>
  <si>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</si>
  <si>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</si>
  <si>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</si>
  <si>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</si>
  <si>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</si>
  <si>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</si>
  <si>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</si>
  <si>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</si>
  <si>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</si>
  <si>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</si>
  <si>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</si>
  <si>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</si>
  <si>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</si>
  <si>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</si>
  <si>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</si>
  <si>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</si>
  <si>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</si>
  <si>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</si>
  <si>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</si>
  <si>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</si>
  <si>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</si>
  <si>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</si>
  <si>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</si>
  <si>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</si>
  <si>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</si>
  <si>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</si>
  <si>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</si>
  <si>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</si>
  <si>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</si>
  <si>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</si>
  <si>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</si>
  <si>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</si>
  <si>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</si>
  <si>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</si>
  <si>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</si>
  <si>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</si>
  <si>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</si>
  <si>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</si>
  <si>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</si>
  <si>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</si>
  <si>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</si>
  <si>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</si>
  <si>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</si>
  <si>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</si>
  <si>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</si>
  <si>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</si>
  <si>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</si>
  <si>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</si>
  <si>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</si>
  <si>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</si>
  <si>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</si>
  <si>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</si>
  <si>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</si>
  <si>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</si>
  <si>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</si>
  <si>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</si>
  <si>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</si>
  <si>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</si>
  <si>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</si>
  <si>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</si>
  <si>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</si>
  <si>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</si>
  <si>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</si>
  <si>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</si>
  <si>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</si>
  <si>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</si>
  <si>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</si>
  <si>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</si>
  <si>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</si>
  <si>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</si>
  <si>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</si>
  <si>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</si>
  <si>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</si>
  <si>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</si>
  <si>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</si>
  <si>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</si>
  <si>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</si>
  <si>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</si>
  <si>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</si>
  <si>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</si>
  <si>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</si>
  <si>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</si>
  <si>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</si>
  <si>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</si>
  <si>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</si>
  <si>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</si>
  <si>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</si>
  <si>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</si>
  <si>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</si>
  <si>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</si>
  <si>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</si>
  <si>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</si>
  <si>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</si>
  <si>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</si>
  <si>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</si>
  <si>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</si>
  <si>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</si>
  <si>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</si>
  <si>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</si>
  <si>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</si>
  <si>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</si>
  <si>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</si>
  <si>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</si>
  <si>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</si>
  <si>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</si>
  <si>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</si>
  <si>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</si>
  <si>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</si>
  <si>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</si>
  <si>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</si>
  <si>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</si>
  <si>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</si>
  <si>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</si>
  <si>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</si>
  <si>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</si>
  <si>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</si>
  <si>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</si>
  <si>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</si>
  <si>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</si>
  <si>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</si>
  <si>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</si>
  <si>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</si>
  <si>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</si>
  <si>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</si>
  <si>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</si>
  <si>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</si>
  <si>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</si>
  <si>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</si>
  <si>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</si>
  <si>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</si>
  <si>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</si>
  <si>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</si>
  <si>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</si>
  <si>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</si>
  <si>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</si>
  <si>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</si>
  <si>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</si>
  <si>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</si>
  <si>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</si>
  <si>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</si>
  <si>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</si>
  <si>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</si>
  <si>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</si>
  <si>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</si>
  <si>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</si>
  <si>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</si>
  <si>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</si>
  <si>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</si>
  <si>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</si>
  <si>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</si>
  <si>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</si>
  <si>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</si>
  <si>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</si>
  <si>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</si>
  <si>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</si>
  <si>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</si>
  <si>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</si>
  <si>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</si>
  <si>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</si>
  <si>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</si>
  <si>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</si>
  <si>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</si>
  <si>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</si>
  <si>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</si>
  <si>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</si>
  <si>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</si>
  <si>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</si>
  <si>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</si>
  <si>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</si>
  <si>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</si>
  <si>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</si>
  <si>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</si>
  <si>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</si>
  <si>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</si>
  <si>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</si>
  <si>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</si>
  <si>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</si>
  <si>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</si>
  <si>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</si>
  <si>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</si>
  <si>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</si>
  <si>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</si>
  <si>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</si>
  <si>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</si>
  <si>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</si>
  <si>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</si>
  <si>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</si>
  <si>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</si>
  <si>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</si>
  <si>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</si>
  <si>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</si>
  <si>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</si>
  <si>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</si>
  <si>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</si>
  <si>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</si>
  <si>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</si>
  <si>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</si>
  <si>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</si>
  <si>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</si>
  <si>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</si>
  <si>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</si>
  <si>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</si>
  <si>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</si>
  <si>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</si>
  <si>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</si>
  <si>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</si>
  <si>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</si>
  <si>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</si>
  <si>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</si>
  <si>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</si>
  <si>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</si>
  <si>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</si>
  <si>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</si>
  <si>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</si>
  <si>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</si>
  <si>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</si>
  <si>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</si>
  <si>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</si>
  <si>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</si>
  <si>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</si>
  <si>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</si>
  <si>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</si>
  <si>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</si>
  <si>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</si>
  <si>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</si>
  <si>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</si>
  <si>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</si>
  <si>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</si>
  <si>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</si>
  <si>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</si>
  <si>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</si>
  <si>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</si>
  <si>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</si>
  <si>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</si>
  <si>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</si>
  <si>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</si>
  <si>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</si>
  <si>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</si>
  <si>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</si>
  <si>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</si>
  <si>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</si>
  <si>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</si>
  <si>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</si>
  <si>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</si>
  <si>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</si>
  <si>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</si>
  <si>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</si>
  <si>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</si>
  <si>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</si>
  <si>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</si>
  <si>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</si>
  <si>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</si>
  <si>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</si>
  <si>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</si>
  <si>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</si>
  <si>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</si>
  <si>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</si>
  <si>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</si>
  <si>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</si>
  <si>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</si>
  <si>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</si>
  <si>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</si>
  <si>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</si>
  <si>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</si>
  <si>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</si>
  <si>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</si>
  <si>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</si>
  <si>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</si>
  <si>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</si>
  <si>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</si>
  <si>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</si>
  <si>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</si>
  <si>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</si>
  <si>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</si>
  <si>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</si>
  <si>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</si>
  <si>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</si>
  <si>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</si>
  <si>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</si>
  <si>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</si>
  <si>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</si>
  <si>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</si>
  <si>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</si>
  <si>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</si>
  <si>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</si>
  <si>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</si>
  <si>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</si>
  <si>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</si>
  <si>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</si>
  <si>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</si>
  <si>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</si>
  <si>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</si>
  <si>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</si>
  <si>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</si>
  <si>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</si>
  <si>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</si>
  <si>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</si>
  <si>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</si>
  <si>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</si>
  <si>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</si>
  <si>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</si>
  <si>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</si>
  <si>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</si>
  <si>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</si>
  <si>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</si>
  <si>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</si>
  <si>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</si>
  <si>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</si>
  <si>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</si>
  <si>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</si>
  <si>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</si>
  <si>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</si>
  <si>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</si>
  <si>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</si>
  <si>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</si>
  <si>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</si>
  <si>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</si>
  <si>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</si>
  <si>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</si>
  <si>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</si>
  <si>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</si>
  <si>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</si>
  <si>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</si>
  <si>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</si>
  <si>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</si>
  <si>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</si>
  <si>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</si>
  <si>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</si>
  <si>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</si>
  <si>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</si>
  <si>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</si>
  <si>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</si>
  <si>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</si>
  <si>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</si>
  <si>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</si>
  <si>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</si>
  <si>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</si>
  <si>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</si>
  <si>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</si>
  <si>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</si>
  <si>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</si>
  <si>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</si>
  <si>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</si>
  <si>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</si>
  <si>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</si>
  <si>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</si>
  <si>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</si>
  <si>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</si>
  <si>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</si>
  <si>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</si>
  <si>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</si>
  <si>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</si>
  <si>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</si>
  <si>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</si>
  <si>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</si>
  <si>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</si>
  <si>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</si>
  <si>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</si>
  <si>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</si>
  <si>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</si>
  <si>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</si>
  <si>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</si>
  <si>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</si>
  <si>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</si>
  <si>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</si>
  <si>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</si>
  <si>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</si>
  <si>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</si>
  <si>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</si>
  <si>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</si>
  <si>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</si>
  <si>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</si>
  <si>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</si>
  <si>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</si>
  <si>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</si>
  <si>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</si>
  <si>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</si>
  <si>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</si>
  <si>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</si>
  <si>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</si>
  <si>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</si>
  <si>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</si>
  <si>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</si>
  <si>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</si>
  <si>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</si>
  <si>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</si>
  <si>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</si>
  <si>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</si>
  <si>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</si>
  <si>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</si>
  <si>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</si>
  <si>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</si>
  <si>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</si>
  <si>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</si>
  <si>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</si>
  <si>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</si>
  <si>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</si>
  <si>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</si>
  <si>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</si>
  <si>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</si>
  <si>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</si>
  <si>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</si>
  <si>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</si>
  <si>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</si>
  <si>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</si>
  <si>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</si>
  <si>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</si>
  <si>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</si>
  <si>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</si>
  <si>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</si>
  <si>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</si>
  <si>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</si>
  <si>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</si>
  <si>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</si>
  <si>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</si>
  <si>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</si>
  <si>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</si>
  <si>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</si>
  <si>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</si>
  <si>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</si>
  <si>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</si>
  <si>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</si>
  <si>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</si>
  <si>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</si>
  <si>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</si>
  <si>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</si>
  <si>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</si>
  <si>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</si>
  <si>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</si>
  <si>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</si>
  <si>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</si>
  <si>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</si>
  <si>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</si>
  <si>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</si>
  <si>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</si>
  <si>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</si>
  <si>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</si>
  <si>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</si>
  <si>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</si>
  <si>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</si>
  <si>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</si>
  <si>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</si>
  <si>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</si>
  <si>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</si>
  <si>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</si>
  <si>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</si>
  <si>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</si>
  <si>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</si>
  <si>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</si>
  <si>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</si>
  <si>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</si>
  <si>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</si>
  <si>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</si>
  <si>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</si>
  <si>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</si>
  <si>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</si>
  <si>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</si>
  <si>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</si>
  <si>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</si>
  <si>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</si>
  <si>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</si>
  <si>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</si>
  <si>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</si>
  <si>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</si>
  <si>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</si>
  <si>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</si>
  <si>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</si>
  <si>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</si>
  <si>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</si>
  <si>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</si>
  <si>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</si>
  <si>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</si>
  <si>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</si>
  <si>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</si>
  <si>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</si>
  <si>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</si>
  <si>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</si>
  <si>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</si>
  <si>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</si>
  <si>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</si>
  <si>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</si>
  <si>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</si>
  <si>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</si>
  <si>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</si>
  <si>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</si>
  <si>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</si>
  <si>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</si>
  <si>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</si>
  <si>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</si>
  <si>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</si>
  <si>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</si>
  <si>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</si>
  <si>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</si>
  <si>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</si>
  <si>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</si>
  <si>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</si>
  <si>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</si>
  <si>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</si>
  <si>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</si>
  <si>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</si>
  <si>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</si>
  <si>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</si>
  <si>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</si>
  <si>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</si>
  <si>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</si>
  <si>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</si>
  <si>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</si>
  <si>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</si>
  <si>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</si>
  <si>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</si>
  <si>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</si>
  <si>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</si>
  <si>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</si>
  <si>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</si>
  <si>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</si>
  <si>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</si>
  <si>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</si>
  <si>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</si>
  <si>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</si>
  <si>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</si>
  <si>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</si>
  <si>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</si>
  <si>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</si>
  <si>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</si>
  <si>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</si>
  <si>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</si>
  <si>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</si>
  <si>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</si>
  <si>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</si>
  <si>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</si>
  <si>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</si>
  <si>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</si>
  <si>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</si>
  <si>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</si>
  <si>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</si>
  <si>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</si>
  <si>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</si>
  <si>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</si>
  <si>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</si>
  <si>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</si>
  <si>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</si>
  <si>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</si>
  <si>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</si>
  <si>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</si>
  <si>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</si>
  <si>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</si>
  <si>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</si>
  <si>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</si>
  <si>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</si>
  <si>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</si>
  <si>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</si>
  <si>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</si>
  <si>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</si>
  <si>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</si>
  <si>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</si>
  <si>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</si>
  <si>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</si>
  <si>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</si>
  <si>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</si>
  <si>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</si>
  <si>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</si>
  <si>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</si>
  <si>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</si>
  <si>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</si>
  <si>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</si>
  <si>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</si>
  <si>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</si>
  <si>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</si>
  <si>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</si>
  <si>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</si>
  <si>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</si>
  <si>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</si>
  <si>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</si>
  <si>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</si>
  <si>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</si>
  <si>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</si>
  <si>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</si>
  <si>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</si>
  <si>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</si>
  <si>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</si>
  <si>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</si>
  <si>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</si>
  <si>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</si>
  <si>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</si>
  <si>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</si>
  <si>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</si>
  <si>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</si>
  <si>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</si>
  <si>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</si>
  <si>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</si>
  <si>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</si>
  <si>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</si>
  <si>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</si>
  <si>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</si>
  <si>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</si>
  <si>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</si>
  <si>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</si>
  <si>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</si>
  <si>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</si>
  <si>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</si>
  <si>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</si>
  <si>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</si>
  <si>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</si>
  <si>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</si>
  <si>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</si>
  <si>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</si>
  <si>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</si>
  <si>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</si>
  <si>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</si>
  <si>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</si>
  <si>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</si>
  <si>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</si>
  <si>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</si>
  <si>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</si>
  <si>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</si>
  <si>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</si>
  <si>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</si>
  <si>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</si>
  <si>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</si>
  <si>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</si>
  <si>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</si>
  <si>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</si>
  <si>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</si>
  <si>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</si>
  <si>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</si>
  <si>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</si>
  <si>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</si>
  <si>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</si>
  <si>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</si>
  <si>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</si>
  <si>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</si>
  <si>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</si>
  <si>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</si>
  <si>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</si>
  <si>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</si>
  <si>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</si>
  <si>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</si>
  <si>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</si>
  <si>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</si>
  <si>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</si>
  <si>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</si>
  <si>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</si>
  <si>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</si>
  <si>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</si>
  <si>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</si>
  <si>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</si>
  <si>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</si>
  <si>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</si>
  <si>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</si>
  <si>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</si>
  <si>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</si>
  <si>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</si>
  <si>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</si>
  <si>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</si>
  <si>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</si>
  <si>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</si>
  <si>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</si>
  <si>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</si>
  <si>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</si>
  <si>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</si>
  <si>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</si>
  <si>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</si>
  <si>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</si>
  <si>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</si>
  <si>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</si>
  <si>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</si>
  <si>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</si>
  <si>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</si>
  <si>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</si>
  <si>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</si>
  <si>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</si>
  <si>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</si>
  <si>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</si>
  <si>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</si>
  <si>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</si>
  <si>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</si>
  <si>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</si>
  <si>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</si>
  <si>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</si>
  <si>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</si>
  <si>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</si>
  <si>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</si>
  <si>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</si>
  <si>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</si>
  <si>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</si>
  <si>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</si>
  <si>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</si>
  <si>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</si>
  <si>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</si>
  <si>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</si>
  <si>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</si>
  <si>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</si>
  <si>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</si>
  <si>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</si>
  <si>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</si>
  <si>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</si>
  <si>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</si>
  <si>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</si>
  <si>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</si>
  <si>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</si>
  <si>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</si>
  <si>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</si>
  <si>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</si>
  <si>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</si>
  <si>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</si>
  <si>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</si>
  <si>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</si>
  <si>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</si>
  <si>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</si>
  <si>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</si>
  <si>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</si>
  <si>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</si>
  <si>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</si>
  <si>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</si>
  <si>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</si>
  <si>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</si>
  <si>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</si>
  <si>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</si>
  <si>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</si>
  <si>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</si>
  <si>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</si>
  <si>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</si>
  <si>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</si>
  <si>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</si>
  <si>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</si>
  <si>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</si>
  <si>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</si>
  <si>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</si>
  <si>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</si>
  <si>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</si>
  <si>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</si>
  <si>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</si>
  <si>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</si>
  <si>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</si>
  <si>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</si>
  <si>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</si>
  <si>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</si>
  <si>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</si>
  <si>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</si>
  <si>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</si>
  <si>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</si>
  <si>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</si>
  <si>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</si>
  <si>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</si>
  <si>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</si>
  <si>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</si>
  <si>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</si>
  <si>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</si>
  <si>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</si>
  <si>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</si>
  <si>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</si>
  <si>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</si>
  <si>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</si>
  <si>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</si>
  <si>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</si>
  <si>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</si>
  <si>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</si>
  <si>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</si>
  <si>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</si>
  <si>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</si>
  <si>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</si>
  <si>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</si>
  <si>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</si>
  <si>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</si>
  <si>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</si>
  <si>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</si>
  <si>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</si>
  <si>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</si>
  <si>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</si>
  <si>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</si>
  <si>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</si>
  <si>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</si>
  <si>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</si>
  <si>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</si>
  <si>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</si>
  <si>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</si>
  <si>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</si>
  <si>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</si>
  <si>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</si>
  <si>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</si>
  <si>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</si>
  <si>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</si>
  <si>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</si>
  <si>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</si>
  <si>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</si>
  <si>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</si>
  <si>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</si>
  <si>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</si>
  <si>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</si>
  <si>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</si>
  <si>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</si>
  <si>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</si>
  <si>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</si>
  <si>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</si>
  <si>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</si>
  <si>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</si>
  <si>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</si>
  <si>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</si>
  <si>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</si>
  <si>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</si>
  <si>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</si>
  <si>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</si>
  <si>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</si>
  <si>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</si>
  <si>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</si>
  <si>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</si>
  <si>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</si>
  <si>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</si>
  <si>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</si>
  <si>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</si>
  <si>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</si>
  <si>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</si>
  <si>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</si>
  <si>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</si>
  <si>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</si>
  <si>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</si>
  <si>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</si>
  <si>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</si>
  <si>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</si>
  <si>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</si>
  <si>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</si>
  <si>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</si>
  <si>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</si>
  <si>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</si>
  <si>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</si>
  <si>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</si>
  <si>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</si>
  <si>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</si>
  <si>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</si>
  <si>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</si>
  <si>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</si>
  <si>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</si>
  <si>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</si>
  <si>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</si>
  <si>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</si>
  <si>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</si>
  <si>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</si>
  <si>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</si>
  <si>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</si>
  <si>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</si>
  <si>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</si>
  <si>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</si>
  <si>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</si>
  <si>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</si>
  <si>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</si>
  <si>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</si>
  <si>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</si>
  <si>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</si>
  <si>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</si>
  <si>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</si>
  <si>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</si>
  <si>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</si>
  <si>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</si>
  <si>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</si>
  <si>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</si>
  <si>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</si>
  <si>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</si>
  <si>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</si>
  <si>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</si>
  <si>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</si>
  <si>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</si>
  <si>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</si>
  <si>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</si>
  <si>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</si>
  <si>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</si>
  <si>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</si>
  <si>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</si>
  <si>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</si>
  <si>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</si>
  <si>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</si>
  <si>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</si>
  <si>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</si>
  <si>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</si>
  <si>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</si>
  <si>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</si>
  <si>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</si>
  <si>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</si>
  <si>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</si>
  <si>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</si>
  <si>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</si>
  <si>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</si>
  <si>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</si>
  <si>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</si>
  <si>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</si>
  <si>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</si>
  <si>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</si>
  <si>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</si>
  <si>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</si>
  <si>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</si>
  <si>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</si>
  <si>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</si>
  <si>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</si>
  <si>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</si>
  <si>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</si>
  <si>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</si>
  <si>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</si>
  <si>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</si>
  <si>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</si>
  <si>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</si>
  <si>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</si>
  <si>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</si>
  <si>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</si>
  <si>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</si>
  <si>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</si>
  <si>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</si>
  <si>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</si>
  <si>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</si>
  <si>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</si>
  <si>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</si>
  <si>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</si>
  <si>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</si>
  <si>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</si>
  <si>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</si>
  <si>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</si>
  <si>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</si>
  <si>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</si>
  <si>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</si>
  <si>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</si>
  <si>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</si>
  <si>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</si>
  <si>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</si>
  <si>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</si>
  <si>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</si>
  <si>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</si>
  <si>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</si>
  <si>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</si>
  <si>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</si>
  <si>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</si>
  <si>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</si>
  <si>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</si>
  <si>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</si>
  <si>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</si>
  <si>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</si>
  <si>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</si>
  <si>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</si>
  <si>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</si>
  <si>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</si>
  <si>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</si>
  <si>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</si>
  <si>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</si>
  <si>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</si>
  <si>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</si>
  <si>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</si>
  <si>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</si>
  <si>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</si>
  <si>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</si>
  <si>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</si>
  <si>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</si>
  <si>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</si>
  <si>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</si>
  <si>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</si>
  <si>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</si>
  <si>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</si>
  <si>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</si>
  <si>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</si>
  <si>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</si>
  <si>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</si>
  <si>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</si>
  <si>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</si>
  <si>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</si>
  <si>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</si>
  <si>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</si>
  <si>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</si>
  <si>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</si>
  <si>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</si>
  <si>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</si>
  <si>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</si>
  <si>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</si>
  <si>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</si>
  <si>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</si>
  <si>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</si>
  <si>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</si>
  <si>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</si>
  <si>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</si>
  <si>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</si>
  <si>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</si>
  <si>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</si>
  <si>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</si>
  <si>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</si>
  <si>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</si>
  <si>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</si>
  <si>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</si>
  <si>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</si>
  <si>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</si>
  <si>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</si>
  <si>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</si>
  <si>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</si>
  <si>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</si>
  <si>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</si>
  <si>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</si>
  <si>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</si>
  <si>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</si>
  <si>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</si>
  <si>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</si>
  <si>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</si>
  <si>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</si>
  <si>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</si>
  <si>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</si>
  <si>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</si>
  <si>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</si>
  <si>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</si>
  <si>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</si>
  <si>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</si>
  <si>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</si>
  <si>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</si>
  <si>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</si>
  <si>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</si>
  <si>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</si>
  <si>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</si>
  <si>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</si>
  <si>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</si>
  <si>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</si>
  <si>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</si>
  <si>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</si>
  <si>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</si>
  <si>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</si>
  <si>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</si>
  <si>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</si>
  <si>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</si>
  <si>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</si>
  <si>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</si>
  <si>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</si>
  <si>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</si>
  <si>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</si>
  <si>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</si>
  <si>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</si>
  <si>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</si>
  <si>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</si>
  <si>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</si>
  <si>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</si>
  <si>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</si>
  <si>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</si>
  <si>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</si>
  <si>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</si>
  <si>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</si>
  <si>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</si>
  <si>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</si>
  <si>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</si>
  <si>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</si>
  <si>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</si>
  <si>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</si>
  <si>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</si>
  <si>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</si>
  <si>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</si>
  <si>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</si>
  <si>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</si>
  <si>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</si>
  <si>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</si>
  <si>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</si>
  <si>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</si>
  <si>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</si>
  <si>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</si>
  <si>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</si>
  <si>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</si>
  <si>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</si>
  <si>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</si>
  <si>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</si>
  <si>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</si>
  <si>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</si>
  <si>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</si>
  <si>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</si>
  <si>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</si>
  <si>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</si>
  <si>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</si>
  <si>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</si>
  <si>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</si>
  <si>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</si>
  <si>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</si>
  <si>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</si>
  <si>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</si>
  <si>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</si>
  <si>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</si>
  <si>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</si>
  <si>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</si>
  <si>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</si>
  <si>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</si>
  <si>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</si>
  <si>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</si>
  <si>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</si>
  <si>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</si>
  <si>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</si>
  <si>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</si>
  <si>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</si>
  <si>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</si>
  <si>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</si>
  <si>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</si>
  <si>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</si>
  <si>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</si>
  <si>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</si>
  <si>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</si>
  <si>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</si>
  <si>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</si>
  <si>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</si>
  <si>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</si>
  <si>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</si>
  <si>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</si>
  <si>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</si>
  <si>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</si>
  <si>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</si>
  <si>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</si>
  <si>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</si>
  <si>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</si>
  <si>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</si>
  <si>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</si>
  <si>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</si>
  <si>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</si>
  <si>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</si>
  <si>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</si>
  <si>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</si>
  <si>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</si>
  <si>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</si>
  <si>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</si>
  <si>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</si>
  <si>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</si>
  <si>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</si>
  <si>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</si>
  <si>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</si>
  <si>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</si>
  <si>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</si>
  <si>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</si>
  <si>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</si>
  <si>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</si>
  <si>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</si>
  <si>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</si>
  <si>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</si>
  <si>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</si>
  <si>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</si>
  <si>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</si>
  <si>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</si>
  <si>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</si>
  <si>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</si>
  <si>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</si>
  <si>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</si>
  <si>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</si>
  <si>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</si>
  <si>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</si>
  <si>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</si>
  <si>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</si>
  <si>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</si>
  <si>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</si>
  <si>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</si>
  <si>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</si>
  <si>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</si>
  <si>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</si>
  <si>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</si>
  <si>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</si>
  <si>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</si>
  <si>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</si>
  <si>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</si>
  <si>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</si>
  <si>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</si>
  <si>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</si>
  <si>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</si>
  <si>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</si>
  <si>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</si>
  <si>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</si>
  <si>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</si>
  <si>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</si>
  <si>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</si>
  <si>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</si>
  <si>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</si>
  <si>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</si>
  <si>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</si>
  <si>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</si>
  <si>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</si>
  <si>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</si>
  <si>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</si>
  <si>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</si>
  <si>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</si>
  <si>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</si>
  <si>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</si>
  <si>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</si>
  <si>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</si>
  <si>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</si>
  <si>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</si>
  <si>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</si>
  <si>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</si>
  <si>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</si>
  <si>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</si>
  <si>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</si>
  <si>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</si>
  <si>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</si>
  <si>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</si>
  <si>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</si>
  <si>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</si>
  <si>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</si>
  <si>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</si>
  <si>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</si>
  <si>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</si>
  <si>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</si>
  <si>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</si>
  <si>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</si>
  <si>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</si>
  <si>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</si>
  <si>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</si>
  <si>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</si>
  <si>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</si>
  <si>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</si>
  <si>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</si>
  <si>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</si>
  <si>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</si>
  <si>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</si>
  <si>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</si>
  <si>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</si>
  <si>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</si>
  <si>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</si>
  <si>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</si>
  <si>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</si>
  <si>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</si>
  <si>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</si>
  <si>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</si>
  <si>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</si>
  <si>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</si>
  <si>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</si>
  <si>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</si>
  <si>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</si>
  <si>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</si>
  <si>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</si>
  <si>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</si>
  <si>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</si>
  <si>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</si>
  <si>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</si>
  <si>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</si>
  <si>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</si>
  <si>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</si>
  <si>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</si>
  <si>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</si>
  <si>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</si>
  <si>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</si>
  <si>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</si>
  <si>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</si>
  <si>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</si>
  <si>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</si>
  <si>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</si>
  <si>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</si>
  <si>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</si>
  <si>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</si>
  <si>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</si>
  <si>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</si>
  <si>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</si>
  <si>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</si>
  <si>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</si>
  <si>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</si>
  <si>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</si>
  <si>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</si>
  <si>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</si>
  <si>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</si>
  <si>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</si>
  <si>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</si>
  <si>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</si>
  <si>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</si>
  <si>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</si>
  <si>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</si>
  <si>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</si>
  <si>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</si>
  <si>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</si>
  <si>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</si>
  <si>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</si>
  <si>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</si>
  <si>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</si>
  <si>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</si>
  <si>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</si>
  <si>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</si>
  <si>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</si>
  <si>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</si>
  <si>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</si>
  <si>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</si>
  <si>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</si>
  <si>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</si>
  <si>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</si>
  <si>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</si>
  <si>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</si>
  <si>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</si>
  <si>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</si>
  <si>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</si>
  <si>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</si>
  <si>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</si>
  <si>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</si>
  <si>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</si>
  <si>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</si>
  <si>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</si>
  <si>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</si>
  <si>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</si>
  <si>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</si>
  <si>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</si>
  <si>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</si>
  <si>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</si>
  <si>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</si>
  <si>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</si>
  <si>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</si>
  <si>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</si>
  <si>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</si>
  <si>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</si>
  <si>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</si>
  <si>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</si>
  <si>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</si>
  <si>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</si>
  <si>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</si>
  <si>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</si>
  <si>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</si>
  <si>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</si>
  <si>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</si>
  <si>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</si>
  <si>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</si>
  <si>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</si>
  <si>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</si>
  <si>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</si>
  <si>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</si>
  <si>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</si>
  <si>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</si>
  <si>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</si>
  <si>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</si>
  <si>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</si>
  <si>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</si>
  <si>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</si>
  <si>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</si>
  <si>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</si>
  <si>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</si>
  <si>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</si>
  <si>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</si>
  <si>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</si>
  <si>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</si>
  <si>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</si>
  <si>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</si>
  <si>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</si>
  <si>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</si>
  <si>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</si>
  <si>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</si>
  <si>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</si>
  <si>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</si>
  <si>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</si>
  <si>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</si>
  <si>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</si>
  <si>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</si>
  <si>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</si>
  <si>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</si>
  <si>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</si>
  <si>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</si>
  <si>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</si>
  <si>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</si>
  <si>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</si>
  <si>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</si>
  <si>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</si>
  <si>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</si>
  <si>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</si>
  <si>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</si>
  <si>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</si>
  <si>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</si>
  <si>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</si>
  <si>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</si>
  <si>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</si>
  <si>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</si>
  <si>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</si>
  <si>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</si>
  <si>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</si>
  <si>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</si>
  <si>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</si>
  <si>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</si>
  <si>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</si>
  <si>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</si>
  <si>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</si>
  <si>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</si>
  <si>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</si>
  <si>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</si>
  <si>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</si>
  <si>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</si>
  <si>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</si>
  <si>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</si>
  <si>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</si>
  <si>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</si>
  <si>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</si>
  <si>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</si>
  <si>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</si>
  <si>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</si>
  <si>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</si>
  <si>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</si>
  <si>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</si>
  <si>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</si>
  <si>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</si>
  <si>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</si>
  <si>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</si>
  <si>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</si>
  <si>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</si>
  <si>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</si>
  <si>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</si>
  <si>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</si>
  <si>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</si>
  <si>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</si>
  <si>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</si>
  <si>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</si>
  <si>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</si>
  <si>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</si>
  <si>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</si>
  <si>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</si>
  <si>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</si>
  <si>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</si>
  <si>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</si>
  <si>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</si>
  <si>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</si>
  <si>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</si>
  <si>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</si>
  <si>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</si>
  <si>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</si>
  <si>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</si>
  <si>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</si>
  <si>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</si>
  <si>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</si>
  <si>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</si>
  <si>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</si>
  <si>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</si>
  <si>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</si>
  <si>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</si>
  <si>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</si>
  <si>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</si>
  <si>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</si>
  <si>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</si>
  <si>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</si>
  <si>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</si>
  <si>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</si>
  <si>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</si>
  <si>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</si>
  <si>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</si>
  <si>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</si>
  <si>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</si>
  <si>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</si>
  <si>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</si>
  <si>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</si>
  <si>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</si>
  <si>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</si>
  <si>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</si>
  <si>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</si>
  <si>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</si>
  <si>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</si>
  <si>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</si>
  <si>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</si>
  <si>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</si>
  <si>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</si>
  <si>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</si>
  <si>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</si>
  <si>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</si>
  <si>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</si>
  <si>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</si>
  <si>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</si>
  <si>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</si>
  <si>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</si>
  <si>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</si>
  <si>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</si>
  <si>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</si>
  <si>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</si>
  <si>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</si>
  <si>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</si>
  <si>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</si>
  <si>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</si>
  <si>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</si>
  <si>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</si>
  <si>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</si>
  <si>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</si>
  <si>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</si>
  <si>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</si>
  <si>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</si>
  <si>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</si>
  <si>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</si>
  <si>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</si>
  <si>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</si>
  <si>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</si>
  <si>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</si>
  <si>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</si>
  <si>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</si>
  <si>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</si>
  <si>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</si>
  <si>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</si>
  <si>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</si>
  <si>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</si>
  <si>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</si>
  <si>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</si>
  <si>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</si>
  <si>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</si>
  <si>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</si>
  <si>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</si>
  <si>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</si>
  <si>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</si>
  <si>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</si>
  <si>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</si>
  <si>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</si>
  <si>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</si>
  <si>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</si>
  <si>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</si>
  <si>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</si>
  <si>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</si>
  <si>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</si>
  <si>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</si>
  <si>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</si>
  <si>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</si>
  <si>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</si>
  <si>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</si>
  <si>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</si>
  <si>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</si>
  <si>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</si>
  <si>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</si>
  <si>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</si>
  <si>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</si>
  <si>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</si>
  <si>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</si>
  <si>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</si>
  <si>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</si>
  <si>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</si>
  <si>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</si>
  <si>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</si>
  <si>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</si>
  <si>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</si>
  <si>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</si>
  <si>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</si>
  <si>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</si>
  <si>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</si>
  <si>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</si>
  <si>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</si>
  <si>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</si>
  <si>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</si>
  <si>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</si>
  <si>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</si>
  <si>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</si>
  <si>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</si>
  <si>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</si>
  <si>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</si>
  <si>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</si>
  <si>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</si>
  <si>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</si>
  <si>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</si>
  <si>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</si>
  <si>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</si>
  <si>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</si>
  <si>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</si>
  <si>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</si>
  <si>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</si>
  <si>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</si>
  <si>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</si>
  <si>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</si>
  <si>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</si>
  <si>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</si>
  <si>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</si>
  <si>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</si>
  <si>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</si>
  <si>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</si>
  <si>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</si>
  <si>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</si>
  <si>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</si>
  <si>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</si>
  <si>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</si>
  <si>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</si>
  <si>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</si>
  <si>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</si>
  <si>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</si>
  <si>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</si>
  <si>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</si>
  <si>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</si>
  <si>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</si>
  <si>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</si>
  <si>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</si>
  <si>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</si>
  <si>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</si>
  <si>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</si>
  <si>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</si>
  <si>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</si>
  <si>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</si>
  <si>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</si>
  <si>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</si>
  <si>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</si>
  <si>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</si>
  <si>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</si>
  <si>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</si>
  <si>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</si>
  <si>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</si>
  <si>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</si>
  <si>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</si>
  <si>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</si>
  <si>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</si>
  <si>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</si>
  <si>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</si>
  <si>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</si>
  <si>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</si>
  <si>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</si>
  <si>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</si>
  <si>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</si>
  <si>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</si>
  <si>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</si>
  <si>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</si>
  <si>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</si>
  <si>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</si>
  <si>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</si>
  <si>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</si>
  <si>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</si>
  <si>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</si>
  <si>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</si>
  <si>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</si>
  <si>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</si>
  <si>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</si>
  <si>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</si>
  <si>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</si>
  <si>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</si>
  <si>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</si>
  <si>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</si>
  <si>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</si>
  <si>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</si>
  <si>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</si>
  <si>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</si>
  <si>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</si>
  <si>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</si>
  <si>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</si>
  <si>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</si>
  <si>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</si>
  <si>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</si>
  <si>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</si>
  <si>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</si>
  <si>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</si>
  <si>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</si>
  <si>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</si>
  <si>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</si>
  <si>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</si>
  <si>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</si>
  <si>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</si>
  <si>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</si>
  <si>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</si>
  <si>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</si>
  <si>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</si>
  <si>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</si>
  <si>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</si>
  <si>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</si>
  <si>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</si>
  <si>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</si>
  <si>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</si>
  <si>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</si>
  <si>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</si>
  <si>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</si>
  <si>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</si>
  <si>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</si>
  <si>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</si>
  <si>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</si>
  <si>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</si>
  <si>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</si>
  <si>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</si>
  <si>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</si>
  <si>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</si>
  <si>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</si>
  <si>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</si>
  <si>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</si>
  <si>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</si>
  <si>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</si>
  <si>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</si>
  <si>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</si>
  <si>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</si>
  <si>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</si>
  <si>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</si>
  <si>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</si>
  <si>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</si>
  <si>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</si>
  <si>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</si>
  <si>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</si>
  <si>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</si>
  <si>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</si>
  <si>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</si>
  <si>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</si>
  <si>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</si>
  <si>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</si>
  <si>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</si>
  <si>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</si>
  <si>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</si>
  <si>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</si>
  <si>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</si>
  <si>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</si>
  <si>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</si>
  <si>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</si>
  <si>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</si>
  <si>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</si>
  <si>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</si>
  <si>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</si>
  <si>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</si>
  <si>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</si>
  <si>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</si>
  <si>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</si>
  <si>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</si>
  <si>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</si>
  <si>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</si>
  <si>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</si>
  <si>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</si>
  <si>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</si>
  <si>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</si>
  <si>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</si>
  <si>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</si>
  <si>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</si>
  <si>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</si>
  <si>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</si>
  <si>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</si>
  <si>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</si>
  <si>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</si>
  <si>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</si>
  <si>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</si>
  <si>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</si>
  <si>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</si>
  <si>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</si>
  <si>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</si>
  <si>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</si>
  <si>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</si>
  <si>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</si>
  <si>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</si>
  <si>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</si>
  <si>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</si>
  <si>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</si>
  <si>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</si>
  <si>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</si>
  <si>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</si>
  <si>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</si>
  <si>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</si>
  <si>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</si>
  <si>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</si>
  <si>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</si>
  <si>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</si>
  <si>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</si>
  <si>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</si>
  <si>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</si>
  <si>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</si>
  <si>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</si>
  <si>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</si>
  <si>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</si>
  <si>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</si>
  <si>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</si>
  <si>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</si>
  <si>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</si>
  <si>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</si>
  <si>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</si>
  <si>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</si>
  <si>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</si>
  <si>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</si>
  <si>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</si>
  <si>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</si>
  <si>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</si>
  <si>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</si>
  <si>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</si>
  <si>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</si>
  <si>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</si>
  <si>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</si>
  <si>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</si>
  <si>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</si>
  <si>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</si>
  <si>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</si>
  <si>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</si>
  <si>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</si>
  <si>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</si>
  <si>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</si>
  <si>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</si>
  <si>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</si>
  <si>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</si>
  <si>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</si>
  <si>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</si>
  <si>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</si>
  <si>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</si>
  <si>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</si>
  <si>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</si>
  <si>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</si>
  <si>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</si>
  <si>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</si>
  <si>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</si>
  <si>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</si>
  <si>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</si>
  <si>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</si>
  <si>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</si>
  <si>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</si>
  <si>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</si>
  <si>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</si>
  <si>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</si>
  <si>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</si>
  <si>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</si>
  <si>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</si>
  <si>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</si>
  <si>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</si>
  <si>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</si>
  <si>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</si>
  <si>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</si>
  <si>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</si>
  <si>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</si>
  <si>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</si>
  <si>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</si>
  <si>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</si>
  <si>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</si>
  <si>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</si>
  <si>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</si>
  <si>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</si>
  <si>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</si>
  <si>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</si>
  <si>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</si>
  <si>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</si>
  <si>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</si>
  <si>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</si>
  <si>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</si>
  <si>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</si>
  <si>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</si>
  <si>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</si>
  <si>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</si>
  <si>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</si>
  <si>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</si>
  <si>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</si>
  <si>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</si>
  <si>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</si>
  <si>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</si>
  <si>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</si>
  <si>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</si>
  <si>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</si>
  <si>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</si>
  <si>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</si>
  <si>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</si>
  <si>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</si>
  <si>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</si>
  <si>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</si>
  <si>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</si>
  <si>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</si>
  <si>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</si>
  <si>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</si>
  <si>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</si>
  <si>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</si>
  <si>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</si>
  <si>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</si>
  <si>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</si>
  <si>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</si>
  <si>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</si>
  <si>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</si>
  <si>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</si>
  <si>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</si>
  <si>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</si>
  <si>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</si>
  <si>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</si>
  <si>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</si>
  <si>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</si>
  <si>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</si>
  <si>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</si>
  <si>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</si>
  <si>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</si>
  <si>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</si>
  <si>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</si>
  <si>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</si>
  <si>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</si>
  <si>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</si>
  <si>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</si>
  <si>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</si>
  <si>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</si>
  <si>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</si>
  <si>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</si>
  <si>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</si>
  <si>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</si>
  <si>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</si>
  <si>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</si>
  <si>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</si>
  <si>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</si>
  <si>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</si>
  <si>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</si>
  <si>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</si>
  <si>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</si>
  <si>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</si>
  <si>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</si>
  <si>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</si>
  <si>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</si>
  <si>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</si>
  <si>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</si>
  <si>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</si>
  <si>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</si>
  <si>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</si>
  <si>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</si>
  <si>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</si>
  <si>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</si>
  <si>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</si>
  <si>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</si>
  <si>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</si>
  <si>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</si>
  <si>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</si>
  <si>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</si>
  <si>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</si>
  <si>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</si>
  <si>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</si>
  <si>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</si>
  <si>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</si>
  <si>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</si>
  <si>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</si>
  <si>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</si>
  <si>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</si>
  <si>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</si>
  <si>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</si>
  <si>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</si>
  <si>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</si>
  <si>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</si>
  <si>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</si>
  <si>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</si>
  <si>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</si>
  <si>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</si>
  <si>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</si>
  <si>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</si>
  <si>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</si>
  <si>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</si>
  <si>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</si>
  <si>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</si>
  <si>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</si>
  <si>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</si>
  <si>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</si>
  <si>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</si>
  <si>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</si>
  <si>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</si>
  <si>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</si>
  <si>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</si>
  <si>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</si>
  <si>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</si>
  <si>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</si>
  <si>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</si>
  <si>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</si>
  <si>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</si>
  <si>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</si>
  <si>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</si>
  <si>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</si>
  <si>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</si>
  <si>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</si>
  <si>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</si>
  <si>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</si>
  <si>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</si>
  <si>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</si>
  <si>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</si>
  <si>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</si>
  <si>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</si>
  <si>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</si>
  <si>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</si>
  <si>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</si>
  <si>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</si>
  <si>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</si>
  <si>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</si>
  <si>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</si>
  <si>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</si>
  <si>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</si>
  <si>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</si>
  <si>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</si>
  <si>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</si>
  <si>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</si>
  <si>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</si>
  <si>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</si>
  <si>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</si>
  <si>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</si>
  <si>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</si>
  <si>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</si>
  <si>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</si>
  <si>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</si>
  <si>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</si>
  <si>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</si>
  <si>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</si>
  <si>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</si>
  <si>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</si>
  <si>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</si>
  <si>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</si>
  <si>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</si>
  <si>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</si>
  <si>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</si>
  <si>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</si>
  <si>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</si>
  <si>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</si>
  <si>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</si>
  <si>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</si>
  <si>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</si>
  <si>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</si>
  <si>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</si>
  <si>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</si>
  <si>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</si>
  <si>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</si>
  <si>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</si>
  <si>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</si>
  <si>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</si>
  <si>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</si>
  <si>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</si>
  <si>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</si>
  <si>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</si>
  <si>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</si>
  <si>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</si>
  <si>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</si>
  <si>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</si>
  <si>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</si>
  <si>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</si>
  <si>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</si>
  <si>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</si>
  <si>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</si>
  <si>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</si>
  <si>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</si>
  <si>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</si>
  <si>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</si>
  <si>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</si>
  <si>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</si>
  <si>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</si>
  <si>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</si>
  <si>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</si>
  <si>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</si>
  <si>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</si>
  <si>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</si>
  <si>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</si>
  <si>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</si>
  <si>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</si>
  <si>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</si>
  <si>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</si>
  <si>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</si>
  <si>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</si>
  <si>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</si>
  <si>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</si>
  <si>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</si>
  <si>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</si>
  <si>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</si>
  <si>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</si>
  <si>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</si>
  <si>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</si>
  <si>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</si>
  <si>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</si>
  <si>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</si>
  <si>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</si>
  <si>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</si>
  <si>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</si>
  <si>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</si>
  <si>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</si>
  <si>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</si>
  <si>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</si>
  <si>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</si>
  <si>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</si>
  <si>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</si>
  <si>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</si>
  <si>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</si>
  <si>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</si>
  <si>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</si>
  <si>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</si>
  <si>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</si>
  <si>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</si>
  <si>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</si>
  <si>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</si>
  <si>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</si>
  <si>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</si>
  <si>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</si>
  <si>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</si>
  <si>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</si>
  <si>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</si>
  <si>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</si>
  <si>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</si>
  <si>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</si>
  <si>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</si>
  <si>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</si>
  <si>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</si>
  <si>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</si>
  <si>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</si>
  <si>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</si>
  <si>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</si>
  <si>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</si>
  <si>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</si>
  <si>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</si>
  <si>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</si>
  <si>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</si>
  <si>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</si>
  <si>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</si>
  <si>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</si>
  <si>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</si>
  <si>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</si>
  <si>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</si>
  <si>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</si>
  <si>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</si>
  <si>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</si>
  <si>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</si>
  <si>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</si>
  <si>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</si>
  <si>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</si>
  <si>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</si>
  <si>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</si>
  <si>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</si>
  <si>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</si>
  <si>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</si>
  <si>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</si>
  <si>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</si>
  <si>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</si>
  <si>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</si>
  <si>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</si>
  <si>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</si>
  <si>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</si>
  <si>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</si>
  <si>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</si>
  <si>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</si>
  <si>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</si>
  <si>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</si>
  <si>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</si>
  <si>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</si>
  <si>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</si>
  <si>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</si>
  <si>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</si>
  <si>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</si>
  <si>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</si>
  <si>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</si>
  <si>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</si>
  <si>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</si>
  <si>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</si>
  <si>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</si>
  <si>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</si>
  <si>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</si>
  <si>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</si>
  <si>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</si>
  <si>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</si>
  <si>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</si>
  <si>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</si>
  <si>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</si>
  <si>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</si>
  <si>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</si>
  <si>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</si>
  <si>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</si>
  <si>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</si>
  <si>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</si>
  <si>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</si>
  <si>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</si>
  <si>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</si>
  <si>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</si>
  <si>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</si>
  <si>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</si>
  <si>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</si>
  <si>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</si>
  <si>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</si>
  <si>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</si>
  <si>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</si>
  <si>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</si>
  <si>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</si>
  <si>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</si>
  <si>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</si>
  <si>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</si>
  <si>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</si>
  <si>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</si>
  <si>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</si>
  <si>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</si>
  <si>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</si>
  <si>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</si>
  <si>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</si>
  <si>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</si>
  <si>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</si>
  <si>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</si>
  <si>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</si>
  <si>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</si>
  <si>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</si>
  <si>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</si>
  <si>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</si>
  <si>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</si>
  <si>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</si>
  <si>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</si>
  <si>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</si>
  <si>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</si>
  <si>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</si>
  <si>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</si>
  <si>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</si>
  <si>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</si>
  <si>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</si>
  <si>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</si>
  <si>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</si>
  <si>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</si>
  <si>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</si>
  <si>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</si>
  <si>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</si>
  <si>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</si>
  <si>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</si>
  <si>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</si>
  <si>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</si>
  <si>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</si>
  <si>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</si>
  <si>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</si>
  <si>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</si>
  <si>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</si>
  <si>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</si>
  <si>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</si>
  <si>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</si>
  <si>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</si>
  <si>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</si>
  <si>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</si>
  <si>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</si>
  <si>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</si>
  <si>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</si>
  <si>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</si>
  <si>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</si>
  <si>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</si>
  <si>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</si>
  <si>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</si>
  <si>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</si>
  <si>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</si>
  <si>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</si>
  <si>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</si>
  <si>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</si>
  <si>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</si>
  <si>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</si>
  <si>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</si>
  <si>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</si>
  <si>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</si>
  <si>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</si>
  <si>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</si>
  <si>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</si>
  <si>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</si>
  <si>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</si>
  <si>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</si>
  <si>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</si>
  <si>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</si>
  <si>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</si>
  <si>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</si>
  <si>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</si>
  <si>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</si>
  <si>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</si>
  <si>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</si>
  <si>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</si>
  <si>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</si>
  <si>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</si>
  <si>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</si>
  <si>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</si>
  <si>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</si>
  <si>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</si>
  <si>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</si>
  <si>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</si>
  <si>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</si>
  <si>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</si>
  <si>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</si>
  <si>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</si>
  <si>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</si>
  <si>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</si>
  <si>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</si>
  <si>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</si>
  <si>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</si>
  <si>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</si>
  <si>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</si>
  <si>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</si>
  <si>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</si>
  <si>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</si>
  <si>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</si>
  <si>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</si>
  <si>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</si>
  <si>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</si>
  <si>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</si>
  <si>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</si>
  <si>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</si>
  <si>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</si>
  <si>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</si>
  <si>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</si>
  <si>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</si>
  <si>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</si>
  <si>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</si>
  <si>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</si>
  <si>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</si>
  <si>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</si>
  <si>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</si>
  <si>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</si>
  <si>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</si>
  <si>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</si>
  <si>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</si>
  <si>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</si>
  <si>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</si>
  <si>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</si>
  <si>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</si>
  <si>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</si>
  <si>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</si>
  <si>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</si>
  <si>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</si>
  <si>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</si>
  <si>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</si>
  <si>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</si>
  <si>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</si>
  <si>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</si>
  <si>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</si>
  <si>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</si>
  <si>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</si>
  <si>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</si>
  <si>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</si>
  <si>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</si>
  <si>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</si>
  <si>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</si>
  <si>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</si>
  <si>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</si>
  <si>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</si>
  <si>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</si>
  <si>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</si>
  <si>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</si>
  <si>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</si>
  <si>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</si>
  <si>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</si>
  <si>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</si>
  <si>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</si>
  <si>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</si>
  <si>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</si>
  <si>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</si>
  <si>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</si>
  <si>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</si>
  <si>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</si>
  <si>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</si>
  <si>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</si>
  <si>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</si>
  <si>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</si>
  <si>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</si>
  <si>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</si>
  <si>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</si>
  <si>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</si>
  <si>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</si>
  <si>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</si>
  <si>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</si>
  <si>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</si>
  <si>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</si>
  <si>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</si>
  <si>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</si>
  <si>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</si>
  <si>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</si>
  <si>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</si>
  <si>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</si>
  <si>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</si>
  <si>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</si>
  <si>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</si>
  <si>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</si>
  <si>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</si>
  <si>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</si>
  <si>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</si>
  <si>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</si>
  <si>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</si>
  <si>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</si>
  <si>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</si>
  <si>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</si>
  <si>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</si>
  <si>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</si>
  <si>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</si>
  <si>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</si>
  <si>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</si>
  <si>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</si>
  <si>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</si>
  <si>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</si>
  <si>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</si>
  <si>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</si>
  <si>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</si>
  <si>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</si>
  <si>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</si>
  <si>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</si>
  <si>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</si>
  <si>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</si>
  <si>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</si>
  <si>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</si>
  <si>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</si>
  <si>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</si>
  <si>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</si>
  <si>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</si>
  <si>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</si>
  <si>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</si>
  <si>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</si>
  <si>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</si>
  <si>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</si>
  <si>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</si>
  <si>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</si>
  <si>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</si>
  <si>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</si>
  <si>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</si>
  <si>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</si>
  <si>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</si>
  <si>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</si>
  <si>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</si>
  <si>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</si>
  <si>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</si>
  <si>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</si>
  <si>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</si>
  <si>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</si>
  <si>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</si>
  <si>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</si>
  <si>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</si>
  <si>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</si>
  <si>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</si>
  <si>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</si>
  <si>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</si>
  <si>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</si>
  <si>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</si>
  <si>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</si>
  <si>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</si>
  <si>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</si>
  <si>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</si>
  <si>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</si>
  <si>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</si>
  <si>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</si>
  <si>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</si>
  <si>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</si>
  <si>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</si>
  <si>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</si>
  <si>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</si>
  <si>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</si>
  <si>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</si>
  <si>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</si>
  <si>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</si>
  <si>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</si>
  <si>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</si>
  <si>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</si>
  <si>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</si>
  <si>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</si>
  <si>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</si>
  <si>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</si>
  <si>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</si>
  <si>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</si>
  <si>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</si>
  <si>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</si>
  <si>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</si>
  <si>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</si>
  <si>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</si>
  <si>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</si>
  <si>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</si>
  <si>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</si>
  <si>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</si>
  <si>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</si>
  <si>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</si>
  <si>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</si>
  <si>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</si>
  <si>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</si>
  <si>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</si>
  <si>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</si>
  <si>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</si>
  <si>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</si>
  <si>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</si>
  <si>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</si>
  <si>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</si>
  <si>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</si>
  <si>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</si>
  <si>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</si>
  <si>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</si>
  <si>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</si>
  <si>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</si>
  <si>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</si>
  <si>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</si>
  <si>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</si>
  <si>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</si>
  <si>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</si>
  <si>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</si>
  <si>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</si>
  <si>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</si>
  <si>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</si>
  <si>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</si>
  <si>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</si>
  <si>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</si>
  <si>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</si>
  <si>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</si>
  <si>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</si>
  <si>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</si>
  <si>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</si>
  <si>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</si>
  <si>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</si>
  <si>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</si>
  <si>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</si>
  <si>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</si>
  <si>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</si>
  <si>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</si>
  <si>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</si>
  <si>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</si>
  <si>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</si>
  <si>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</si>
  <si>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</si>
  <si>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</si>
  <si>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</si>
  <si>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</si>
  <si>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</si>
  <si>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</si>
  <si>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</si>
  <si>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</si>
  <si>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</si>
  <si>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</si>
  <si>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</si>
  <si>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</si>
  <si>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</si>
  <si>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</si>
  <si>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</si>
  <si>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</si>
  <si>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</si>
  <si>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</si>
  <si>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</si>
  <si>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</si>
  <si>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</si>
  <si>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</si>
  <si>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</si>
  <si>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</si>
  <si>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</si>
  <si>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</si>
  <si>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</si>
  <si>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</si>
  <si>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</si>
  <si>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</si>
  <si>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</si>
  <si>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</si>
  <si>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</si>
  <si>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</si>
  <si>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</si>
  <si>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</si>
  <si>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</si>
  <si>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</si>
  <si>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</si>
  <si>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</si>
  <si>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</si>
  <si>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</si>
  <si>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</si>
  <si>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</si>
  <si>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</si>
  <si>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</si>
  <si>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</si>
  <si>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</si>
  <si>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</si>
  <si>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</si>
  <si>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</si>
  <si>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</si>
  <si>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</si>
  <si>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</si>
  <si>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</si>
  <si>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</si>
  <si>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</si>
  <si>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</si>
  <si>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</si>
  <si>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</si>
  <si>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</si>
  <si>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</si>
  <si>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</si>
  <si>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</si>
  <si>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</si>
  <si>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</si>
  <si>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</si>
  <si>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</si>
  <si>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</si>
  <si>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</si>
  <si>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</si>
  <si>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</si>
  <si>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</si>
  <si>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</si>
  <si>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</si>
  <si>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</si>
  <si>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</si>
  <si>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</si>
  <si>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</si>
  <si>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</si>
  <si>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</si>
  <si>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</si>
  <si>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</si>
  <si>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</si>
  <si>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</si>
  <si>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</si>
  <si>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</si>
  <si>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</si>
  <si>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</si>
  <si>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</si>
  <si>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</si>
  <si>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</si>
  <si>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</si>
  <si>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</si>
  <si>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</si>
  <si>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</si>
  <si>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</si>
  <si>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</si>
  <si>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</si>
  <si>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</si>
  <si>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</si>
  <si>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</si>
  <si>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</si>
  <si>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</si>
  <si>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</si>
  <si>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</si>
  <si>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</si>
  <si>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</si>
  <si>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</si>
  <si>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</si>
  <si>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</si>
  <si>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</si>
  <si>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</si>
  <si>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</si>
  <si>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</si>
  <si>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</si>
  <si>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</si>
  <si>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</si>
  <si>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</si>
  <si>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</si>
  <si>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</si>
  <si>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</si>
  <si>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</si>
  <si>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</si>
  <si>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</si>
  <si>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</si>
  <si>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</si>
  <si>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</si>
  <si>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</si>
  <si>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</si>
  <si>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</si>
  <si>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</si>
  <si>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</si>
  <si>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</si>
  <si>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</si>
  <si>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</si>
  <si>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</si>
  <si>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</si>
  <si>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</si>
  <si>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</si>
  <si>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</si>
  <si>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</si>
  <si>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</si>
  <si>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</si>
  <si>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</si>
  <si>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</si>
  <si>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</si>
  <si>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</si>
  <si>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</si>
  <si>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</si>
  <si>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</si>
  <si>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</si>
  <si>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</si>
  <si>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</si>
  <si>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</si>
  <si>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</si>
  <si>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</si>
  <si>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</si>
  <si>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</si>
  <si>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</si>
  <si>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</si>
  <si>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</si>
  <si>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</si>
  <si>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</si>
  <si>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</si>
  <si>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</si>
  <si>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</si>
  <si>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</si>
  <si>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</si>
  <si>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</si>
  <si>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</si>
  <si>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</si>
  <si>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</si>
  <si>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</si>
  <si>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</si>
  <si>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</si>
  <si>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</si>
  <si>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</si>
  <si>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</si>
  <si>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</si>
  <si>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</si>
  <si>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</si>
  <si>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</si>
  <si>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</si>
  <si>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</si>
  <si>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</si>
  <si>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</si>
  <si>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</si>
  <si>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</si>
  <si>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</si>
  <si>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</si>
  <si>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</si>
  <si>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</si>
  <si>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</si>
  <si>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</si>
  <si>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</si>
  <si>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</si>
  <si>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</si>
  <si>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</si>
  <si>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</si>
  <si>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</si>
  <si>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</si>
  <si>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</si>
  <si>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</si>
  <si>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</si>
  <si>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</si>
  <si>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</si>
  <si>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</si>
  <si>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</si>
  <si>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</si>
  <si>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</si>
  <si>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</si>
  <si>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</si>
  <si>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</si>
  <si>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</si>
  <si>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</si>
  <si>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</si>
  <si>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</si>
  <si>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</si>
  <si>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</si>
  <si>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</si>
  <si>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</si>
  <si>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</si>
  <si>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</si>
  <si>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</si>
  <si>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</si>
  <si>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</si>
  <si>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</si>
  <si>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</si>
  <si>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</si>
  <si>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</si>
  <si>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</si>
  <si>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</si>
  <si>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</si>
  <si>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</si>
  <si>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</si>
  <si>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</si>
  <si>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</si>
  <si>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</si>
  <si>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</si>
  <si>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</si>
  <si>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</si>
  <si>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</si>
  <si>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</si>
  <si>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</si>
  <si>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</si>
  <si>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</si>
  <si>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</si>
  <si>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</si>
  <si>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</si>
  <si>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</si>
  <si>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</si>
  <si>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</si>
  <si>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</si>
  <si>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</si>
  <si>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</si>
  <si>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</si>
  <si>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</si>
  <si>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</si>
  <si>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</si>
  <si>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</si>
  <si>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</si>
  <si>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</si>
  <si>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</si>
  <si>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</si>
  <si>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</si>
  <si>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</si>
  <si>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</si>
  <si>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</si>
  <si>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</si>
  <si>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</si>
  <si>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</si>
  <si>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</si>
  <si>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</si>
  <si>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</si>
  <si>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</si>
  <si>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</si>
  <si>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</si>
  <si>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</si>
  <si>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</si>
  <si>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</si>
  <si>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</si>
  <si>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</si>
  <si>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</si>
  <si>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</si>
  <si>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</si>
  <si>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</si>
  <si>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</si>
  <si>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</si>
  <si>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</si>
  <si>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</si>
  <si>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</si>
  <si>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</si>
  <si>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</si>
  <si>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</si>
  <si>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</si>
  <si>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</si>
  <si>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</si>
  <si>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</si>
  <si>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</si>
  <si>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</si>
  <si>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</si>
  <si>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</si>
  <si>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</si>
  <si>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</si>
  <si>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</si>
  <si>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</si>
  <si>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</si>
  <si>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</si>
  <si>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</si>
  <si>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</si>
  <si>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</si>
  <si>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</si>
  <si>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</si>
  <si>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</si>
  <si>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</si>
  <si>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</si>
  <si>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</si>
  <si>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</si>
  <si>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</si>
  <si>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</si>
  <si>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</si>
  <si>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</si>
  <si>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</si>
  <si>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</si>
  <si>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</si>
  <si>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</si>
  <si>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</si>
  <si>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</si>
  <si>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</si>
  <si>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</si>
  <si>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</si>
  <si>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</si>
  <si>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</si>
  <si>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</si>
  <si>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</si>
  <si>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</si>
  <si>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</si>
  <si>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</si>
  <si>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</si>
  <si>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</si>
  <si>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</si>
  <si>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</si>
  <si>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</si>
  <si>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</si>
  <si>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</si>
  <si>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</si>
  <si>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</si>
  <si>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</si>
  <si>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</si>
  <si>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</si>
  <si>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</si>
  <si>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</si>
  <si>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</si>
  <si>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</si>
  <si>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</si>
  <si>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</si>
  <si>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</si>
  <si>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</si>
  <si>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</si>
  <si>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</si>
  <si>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</si>
  <si>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</si>
  <si>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</si>
  <si>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</si>
  <si>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</si>
  <si>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</si>
  <si>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</si>
  <si>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</si>
  <si>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</si>
  <si>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</si>
  <si>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</si>
  <si>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</si>
  <si>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</si>
  <si>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</si>
  <si>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</si>
  <si>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</si>
  <si>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</si>
  <si>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</si>
  <si>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</si>
  <si>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</si>
  <si>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</si>
  <si>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</si>
  <si>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</si>
  <si>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</si>
  <si>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</si>
  <si>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</si>
  <si>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</si>
  <si>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</si>
  <si>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</si>
  <si>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</si>
  <si>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</si>
  <si>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</si>
  <si>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</si>
  <si>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</si>
  <si>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</si>
  <si>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</si>
  <si>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</si>
  <si>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</si>
  <si>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</si>
  <si>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</si>
  <si>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</si>
  <si>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</si>
  <si>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</si>
  <si>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</si>
  <si>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</si>
  <si>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</si>
  <si>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</si>
  <si>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</si>
  <si>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</si>
  <si>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</si>
  <si>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</si>
  <si>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</si>
  <si>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</si>
  <si>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</si>
  <si>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</si>
  <si>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</si>
  <si>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</si>
  <si>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</si>
  <si>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</si>
  <si>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</si>
  <si>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</si>
  <si>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</si>
  <si>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</si>
  <si>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</si>
  <si>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</si>
  <si>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</si>
  <si>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</si>
  <si>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</si>
  <si>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</si>
  <si>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</si>
  <si>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</si>
  <si>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</si>
  <si>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</si>
  <si>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</si>
  <si>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</si>
  <si>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</si>
  <si>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</si>
  <si>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</si>
  <si>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</si>
  <si>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</si>
  <si>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</si>
  <si>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</si>
  <si>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</si>
  <si>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</si>
  <si>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</si>
  <si>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</si>
  <si>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</si>
  <si>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</si>
  <si>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</si>
  <si>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</si>
  <si>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</si>
  <si>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</si>
  <si>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</si>
  <si>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</si>
  <si>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</si>
  <si>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</si>
  <si>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</si>
  <si>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</si>
  <si>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</si>
  <si>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</si>
  <si>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</si>
  <si>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</si>
  <si>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</si>
  <si>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</si>
  <si>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</si>
  <si>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</si>
  <si>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</si>
  <si>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</si>
  <si>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</si>
  <si>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</si>
  <si>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</si>
  <si>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</si>
  <si>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</si>
  <si>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</si>
  <si>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</si>
  <si>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</si>
  <si>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</si>
  <si>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</si>
  <si>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</si>
  <si>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</si>
  <si>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</si>
  <si>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</si>
  <si>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</si>
  <si>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</si>
  <si>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</si>
  <si>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</si>
  <si>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</si>
  <si>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</si>
  <si>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</si>
  <si>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</si>
  <si>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</si>
  <si>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</si>
  <si>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</si>
  <si>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</si>
  <si>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</si>
  <si>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</si>
  <si>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</si>
  <si>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</si>
  <si>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</si>
  <si>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</si>
  <si>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</si>
  <si>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</si>
  <si>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</si>
  <si>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</si>
  <si>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</si>
  <si>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</si>
  <si>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</si>
  <si>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</si>
  <si>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</si>
  <si>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</si>
  <si>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</si>
  <si>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</si>
  <si>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</si>
  <si>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</si>
  <si>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</si>
  <si>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</si>
  <si>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</si>
  <si>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</si>
  <si>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</si>
  <si>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</si>
  <si>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</si>
  <si>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</si>
  <si>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</si>
  <si>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</si>
  <si>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</si>
  <si>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</si>
  <si>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</si>
  <si>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</si>
  <si>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</si>
  <si>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</si>
  <si>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</si>
  <si>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</si>
  <si>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</si>
  <si>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</si>
  <si>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</si>
  <si>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</si>
  <si>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</si>
  <si>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</si>
  <si>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</si>
  <si>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</si>
  <si>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</si>
  <si>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</si>
  <si>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</si>
  <si>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</si>
  <si>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</si>
  <si>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</si>
  <si>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</si>
  <si>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</si>
  <si>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</si>
  <si>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</si>
  <si>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</si>
  <si>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</si>
  <si>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</si>
  <si>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</si>
  <si>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</si>
  <si>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</si>
  <si>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</si>
  <si>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</si>
  <si>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</si>
  <si>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</si>
  <si>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</si>
  <si>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</si>
  <si>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</si>
  <si>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</si>
  <si>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</si>
  <si>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</si>
  <si>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</si>
  <si>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</si>
  <si>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</si>
  <si>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</si>
  <si>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</si>
  <si>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</si>
  <si>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</si>
  <si>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</si>
  <si>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</si>
  <si>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</si>
  <si>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</si>
  <si>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</si>
  <si>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</si>
  <si>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</si>
  <si>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</si>
  <si>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</si>
  <si>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</si>
  <si>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</si>
  <si>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</si>
  <si>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</si>
  <si>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</si>
  <si>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</si>
  <si>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</si>
  <si>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</si>
  <si>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</si>
  <si>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</si>
  <si>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</si>
  <si>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</si>
  <si>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</si>
  <si>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</si>
  <si>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</si>
  <si>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</si>
  <si>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</si>
  <si>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</si>
  <si>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</si>
  <si>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</si>
  <si>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</si>
  <si>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</si>
  <si>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</si>
  <si>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</si>
  <si>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</si>
  <si>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</si>
  <si>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</si>
  <si>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</si>
  <si>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</si>
  <si>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</si>
  <si>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</si>
  <si>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</si>
  <si>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</si>
  <si>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</si>
  <si>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</si>
  <si>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</si>
  <si>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</si>
  <si>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</si>
  <si>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</si>
  <si>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</si>
  <si>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</si>
  <si>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</si>
  <si>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</si>
  <si>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</si>
  <si>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</si>
  <si>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</si>
  <si>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</si>
  <si>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</si>
  <si>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</si>
  <si>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</si>
  <si>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</si>
  <si>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</si>
  <si>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</si>
  <si>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</si>
  <si>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</si>
  <si>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</si>
  <si>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</si>
  <si>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</si>
  <si>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</si>
  <si>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</si>
  <si>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</si>
  <si>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</si>
  <si>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</si>
  <si>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</si>
  <si>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</si>
  <si>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</si>
  <si>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</si>
  <si>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</si>
  <si>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</si>
  <si>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</si>
  <si>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</si>
  <si>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</si>
  <si>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</si>
  <si>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</si>
  <si>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</si>
  <si>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</si>
  <si>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</si>
  <si>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</si>
  <si>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</si>
  <si>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</si>
  <si>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</si>
  <si>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</si>
  <si>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</si>
  <si>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</si>
  <si>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</si>
  <si>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</si>
  <si>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</si>
  <si>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</si>
  <si>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</si>
  <si>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</si>
  <si>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</si>
  <si>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</si>
  <si>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</si>
  <si>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</si>
  <si>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</si>
  <si>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</si>
  <si>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</si>
  <si>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</si>
  <si>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</si>
  <si>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</si>
  <si>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</si>
  <si>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</si>
  <si>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</si>
  <si>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</si>
  <si>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</si>
  <si>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</si>
  <si>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</si>
  <si>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</si>
  <si>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</si>
  <si>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</si>
  <si>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</si>
  <si>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</si>
  <si>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</si>
  <si>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</si>
  <si>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</si>
  <si>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</si>
  <si>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</si>
  <si>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</si>
  <si>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</si>
  <si>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</si>
  <si>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</si>
  <si>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</si>
  <si>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</si>
  <si>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</si>
  <si>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</si>
  <si>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</si>
  <si>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</si>
  <si>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</si>
  <si>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</si>
  <si>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</si>
  <si>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</si>
  <si>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</si>
  <si>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</si>
  <si>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</si>
  <si>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</si>
  <si>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</si>
  <si>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</si>
  <si>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</si>
  <si>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</si>
  <si>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</si>
  <si>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</si>
  <si>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</si>
  <si>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</si>
  <si>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</si>
  <si>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</si>
  <si>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</si>
  <si>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</si>
  <si>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</si>
  <si>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</si>
  <si>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</si>
  <si>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</si>
  <si>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</si>
  <si>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</si>
  <si>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</si>
  <si>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</si>
  <si>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</si>
  <si>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</si>
  <si>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</si>
  <si>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</si>
  <si>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</si>
  <si>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</si>
  <si>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</si>
  <si>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</si>
  <si>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</si>
  <si>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</si>
  <si>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</si>
  <si>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</si>
  <si>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</si>
  <si>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</si>
  <si>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</si>
  <si>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</si>
  <si>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</si>
  <si>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</si>
  <si>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</si>
  <si>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</si>
  <si>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</si>
  <si>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</si>
  <si>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</si>
  <si>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</si>
  <si>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</si>
  <si>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</si>
  <si>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</si>
  <si>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</si>
  <si>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</si>
  <si>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</si>
  <si>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</si>
  <si>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</si>
  <si>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</si>
  <si>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</si>
  <si>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</si>
  <si>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</si>
  <si>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</si>
  <si>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</si>
  <si>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</si>
  <si>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</si>
  <si>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</si>
  <si>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</si>
  <si>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</si>
  <si>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</si>
  <si>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</si>
  <si>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</si>
  <si>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</si>
  <si>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</si>
  <si>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</si>
  <si>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</si>
  <si>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</si>
  <si>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</si>
  <si>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</si>
  <si>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</si>
  <si>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</si>
  <si>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</si>
  <si>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</si>
  <si>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</si>
  <si>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</si>
  <si>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</si>
  <si>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</si>
  <si>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</si>
  <si>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</si>
  <si>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</si>
  <si>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</si>
  <si>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</si>
  <si>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</si>
  <si>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</si>
  <si>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</si>
  <si>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</si>
  <si>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</si>
  <si>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</si>
  <si>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</si>
  <si>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</si>
  <si>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</si>
  <si>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</si>
  <si>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</si>
  <si>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</si>
  <si>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</si>
  <si>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</si>
  <si>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</si>
  <si>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</si>
  <si>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</si>
  <si>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</si>
  <si>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</si>
  <si>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</si>
  <si>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</si>
  <si>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</si>
  <si>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</si>
  <si>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</si>
  <si>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</si>
  <si>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</si>
  <si>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</si>
  <si>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</si>
  <si>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</si>
  <si>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</si>
  <si>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</si>
  <si>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</si>
  <si>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</si>
  <si>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</si>
  <si>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</si>
  <si>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</si>
  <si>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</si>
  <si>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</si>
  <si>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</si>
  <si>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</si>
  <si>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</si>
  <si>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</si>
  <si>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</si>
  <si>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</si>
  <si>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</si>
  <si>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</si>
  <si>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</si>
  <si>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</si>
  <si>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</si>
  <si>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</si>
  <si>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</si>
  <si>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</si>
  <si>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</si>
  <si>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</si>
  <si>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</si>
  <si>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</si>
  <si>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</si>
  <si>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</si>
  <si>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</si>
  <si>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</si>
  <si>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</si>
  <si>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</si>
  <si>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</si>
  <si>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</si>
  <si>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</si>
  <si>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</si>
  <si>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</si>
  <si>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</si>
  <si>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</si>
  <si>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</si>
  <si>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</si>
  <si>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</si>
  <si>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</si>
  <si>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</si>
  <si>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</si>
  <si>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</si>
  <si>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</si>
  <si>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</si>
  <si>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</si>
  <si>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</si>
  <si>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</si>
  <si>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</si>
  <si>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</si>
  <si>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</si>
  <si>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</si>
  <si>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</si>
  <si>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</si>
  <si>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</si>
  <si>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</si>
  <si>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</si>
  <si>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</si>
  <si>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</si>
  <si>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</si>
  <si>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</si>
  <si>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</si>
  <si>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</si>
  <si>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</si>
  <si>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</si>
  <si>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</si>
  <si>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</si>
  <si>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</si>
  <si>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</si>
  <si>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</si>
  <si>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</si>
  <si>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</si>
  <si>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</si>
  <si>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</si>
  <si>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</si>
  <si>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</si>
  <si>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</si>
  <si>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</si>
  <si>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</si>
  <si>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</si>
  <si>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</si>
  <si>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</si>
  <si>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</si>
  <si>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</si>
  <si>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</si>
  <si>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</si>
  <si>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</si>
  <si>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</si>
  <si>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</si>
  <si>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</si>
  <si>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</si>
  <si>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</si>
  <si>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</si>
  <si>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</si>
  <si>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</si>
  <si>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</si>
  <si>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</si>
  <si>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</si>
  <si>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</si>
  <si>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</si>
  <si>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</si>
  <si>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</si>
  <si>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</si>
  <si>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</si>
  <si>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</si>
  <si>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</si>
  <si>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</si>
  <si>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</si>
  <si>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</si>
  <si>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</si>
  <si>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</si>
  <si>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</si>
  <si>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</si>
  <si>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</si>
  <si>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</si>
  <si>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</si>
  <si>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</si>
  <si>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</si>
  <si>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</si>
  <si>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</si>
  <si>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</si>
  <si>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</si>
  <si>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</si>
  <si>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</si>
  <si>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</si>
  <si>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</si>
  <si>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</si>
  <si>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</si>
  <si>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</si>
  <si>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</si>
  <si>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</si>
  <si>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</si>
  <si>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</si>
  <si>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</si>
  <si>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</si>
  <si>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</si>
  <si>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</si>
  <si>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</si>
  <si>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</si>
  <si>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</si>
  <si>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</si>
  <si>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</si>
  <si>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</si>
  <si>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</si>
  <si>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</si>
  <si>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</si>
  <si>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</si>
  <si>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</si>
  <si>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</si>
  <si>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</si>
  <si>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</si>
  <si>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</si>
  <si>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</si>
  <si>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</si>
  <si>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</si>
  <si>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</si>
  <si>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</si>
  <si>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</si>
  <si>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</si>
  <si>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</si>
  <si>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</si>
  <si>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</si>
  <si>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</si>
  <si>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</si>
  <si>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</si>
  <si>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</si>
  <si>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</si>
  <si>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</si>
  <si>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</si>
  <si>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</si>
  <si>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</si>
  <si>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</si>
  <si>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</si>
  <si>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</si>
  <si>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</si>
  <si>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</si>
  <si>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</si>
  <si>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</si>
  <si>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</si>
  <si>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</si>
  <si>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</si>
  <si>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</si>
  <si>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</si>
  <si>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</si>
  <si>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</si>
  <si>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</si>
  <si>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</si>
  <si>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</si>
  <si>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</si>
  <si>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</si>
  <si>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</si>
  <si>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</si>
  <si>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</si>
  <si>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</si>
  <si>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</si>
  <si>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</si>
  <si>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</si>
  <si>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</si>
  <si>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</si>
  <si>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</si>
  <si>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</si>
  <si>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</si>
  <si>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</si>
  <si>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</si>
  <si>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</si>
  <si>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</si>
  <si>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</si>
  <si>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</si>
  <si>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</si>
  <si>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</si>
  <si>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</si>
  <si>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</si>
  <si>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</si>
  <si>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</si>
  <si>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</si>
  <si>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</si>
  <si>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</si>
  <si>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</si>
  <si>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</si>
  <si>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</si>
  <si>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</si>
  <si>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</si>
  <si>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</si>
  <si>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</si>
  <si>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</si>
  <si>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</si>
  <si>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</si>
  <si>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</si>
  <si>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</si>
  <si>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</si>
  <si>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</si>
  <si>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</si>
  <si>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</si>
  <si>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</si>
  <si>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</si>
  <si>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</si>
  <si>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</si>
  <si>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</si>
  <si>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</si>
  <si>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</si>
  <si>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</si>
  <si>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</si>
  <si>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</si>
  <si>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</si>
  <si>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</si>
  <si>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</si>
  <si>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</si>
  <si>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</si>
  <si>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</si>
  <si>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</si>
  <si>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</si>
  <si>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</si>
  <si>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</si>
  <si>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</si>
  <si>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</si>
  <si>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</si>
  <si>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</si>
  <si>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</si>
  <si>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</si>
  <si>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</si>
  <si>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</si>
  <si>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</si>
  <si>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</si>
  <si>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</si>
  <si>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</si>
  <si>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</si>
  <si>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</si>
  <si>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</si>
  <si>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</si>
  <si>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</si>
  <si>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</si>
  <si>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</si>
  <si>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</si>
  <si>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</si>
  <si>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</si>
  <si>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</si>
  <si>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</si>
  <si>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</si>
  <si>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</si>
  <si>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</si>
  <si>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</si>
  <si>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</si>
  <si>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</si>
  <si>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</si>
  <si>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</si>
  <si>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</si>
  <si>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</si>
  <si>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</si>
  <si>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</si>
  <si>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</si>
  <si>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</si>
  <si>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</si>
  <si>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</si>
  <si>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</si>
  <si>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</si>
  <si>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</si>
  <si>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</si>
  <si>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</si>
  <si>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</si>
  <si>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</si>
  <si>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</si>
  <si>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</si>
  <si>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</si>
  <si>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</si>
  <si>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</si>
  <si>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</si>
  <si>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</si>
  <si>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</si>
  <si>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</si>
  <si>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</si>
  <si>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</si>
  <si>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</si>
  <si>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</si>
  <si>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</si>
  <si>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</si>
  <si>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</si>
  <si>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</si>
  <si>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</si>
  <si>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</si>
  <si>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</si>
  <si>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</si>
  <si>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</si>
  <si>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</si>
  <si>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</si>
  <si>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</si>
  <si>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</si>
  <si>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</si>
  <si>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</si>
  <si>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</si>
  <si>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</si>
  <si>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</si>
  <si>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</si>
  <si>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</si>
  <si>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</si>
  <si>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</si>
  <si>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</si>
  <si>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</si>
  <si>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</si>
  <si>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</si>
  <si>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</si>
  <si>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</si>
  <si>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</si>
  <si>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</si>
  <si>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</si>
  <si>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</si>
  <si>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</si>
  <si>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</si>
  <si>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</si>
  <si>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</si>
  <si>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</si>
  <si>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</si>
  <si>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</si>
  <si>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</si>
  <si>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</si>
  <si>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</si>
  <si>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</si>
  <si>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</si>
  <si>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</si>
  <si>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</si>
  <si>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</si>
  <si>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</si>
  <si>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</si>
  <si>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</si>
  <si>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</si>
  <si>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</si>
  <si>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</si>
  <si>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</si>
  <si>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</si>
  <si>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</si>
  <si>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</si>
  <si>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</si>
  <si>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</si>
  <si>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</si>
  <si>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</si>
  <si>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</si>
  <si>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</si>
  <si>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</si>
  <si>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</si>
  <si>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</si>
  <si>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</si>
  <si>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</si>
  <si>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</si>
  <si>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</si>
  <si>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</si>
  <si>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</si>
  <si>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</si>
  <si>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</si>
  <si>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</si>
  <si>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</si>
  <si>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</si>
  <si>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</si>
  <si>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</si>
  <si>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</si>
  <si>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</si>
  <si>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</si>
  <si>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</si>
  <si>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</si>
  <si>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</si>
  <si>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</si>
  <si>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</si>
  <si>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</si>
  <si>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</si>
  <si>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</si>
  <si>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</si>
  <si>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</si>
  <si>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</si>
  <si>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</si>
  <si>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</si>
  <si>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</si>
  <si>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</si>
  <si>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</si>
  <si>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</si>
  <si>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</si>
  <si>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</si>
  <si>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</si>
  <si>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</si>
  <si>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</si>
  <si>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</si>
  <si>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</si>
  <si>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</si>
  <si>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</si>
  <si>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</si>
  <si>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</si>
  <si>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</si>
  <si>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</si>
  <si>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</si>
  <si>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</si>
  <si>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</si>
  <si>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</si>
  <si>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</si>
  <si>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</si>
  <si>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</si>
  <si>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</si>
  <si>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</si>
  <si>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</si>
  <si>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</si>
  <si>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</si>
  <si>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</si>
  <si>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</si>
  <si>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</si>
  <si>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</si>
  <si>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</si>
  <si>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</si>
  <si>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</si>
  <si>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</si>
  <si>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</si>
  <si>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</si>
  <si>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</si>
  <si>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</si>
  <si>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</si>
  <si>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</si>
  <si>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</si>
  <si>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</si>
  <si>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</si>
  <si>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</si>
  <si>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</si>
  <si>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</si>
  <si>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</si>
  <si>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</si>
  <si>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</si>
  <si>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</si>
  <si>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</si>
  <si>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</si>
  <si>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</si>
  <si>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</si>
  <si>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</si>
  <si>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</si>
  <si>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</si>
  <si>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</si>
  <si>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</si>
  <si>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</si>
  <si>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</si>
  <si>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</si>
  <si>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</si>
  <si>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</si>
  <si>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</si>
  <si>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</si>
  <si>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</si>
  <si>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</si>
  <si>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</si>
  <si>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</si>
  <si>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</si>
  <si>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</si>
  <si>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</si>
  <si>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</si>
  <si>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</si>
  <si>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</si>
  <si>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</si>
  <si>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</si>
  <si>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</si>
  <si>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</si>
  <si>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</si>
  <si>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</si>
  <si>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</si>
  <si>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</si>
  <si>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</si>
  <si>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</si>
  <si>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</si>
  <si>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</si>
  <si>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</si>
  <si>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</si>
  <si>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</si>
  <si>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</si>
  <si>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</si>
  <si>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</si>
  <si>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</si>
  <si>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</si>
  <si>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</si>
  <si>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</si>
  <si>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</si>
  <si>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</si>
  <si>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</si>
  <si>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</si>
  <si>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</si>
  <si>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</si>
  <si>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</si>
  <si>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</si>
  <si>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</si>
  <si>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</si>
  <si>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</si>
  <si>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</si>
  <si>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</si>
  <si>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</si>
  <si>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</si>
  <si>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</si>
  <si>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</si>
  <si>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</si>
  <si>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</si>
  <si>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</si>
  <si>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</si>
  <si>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</si>
  <si>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</si>
  <si>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</si>
  <si>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</si>
  <si>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</si>
  <si>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</si>
  <si>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</si>
  <si>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</si>
  <si>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</si>
  <si>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</si>
  <si>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</si>
  <si>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</si>
  <si>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</si>
  <si>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</si>
  <si>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</si>
  <si>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</si>
  <si>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</si>
  <si>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</si>
  <si>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</si>
  <si>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</si>
  <si>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</si>
  <si>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</si>
  <si>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</si>
  <si>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</si>
  <si>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</si>
  <si>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</si>
  <si>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</si>
  <si>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</si>
  <si>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</si>
  <si>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</si>
  <si>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</si>
  <si>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</si>
  <si>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</si>
  <si>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</si>
  <si>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</si>
  <si>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</si>
  <si>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</si>
  <si>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</si>
  <si>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</si>
  <si>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</si>
  <si>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</si>
  <si>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</si>
  <si>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</si>
  <si>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</si>
  <si>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</si>
  <si>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</si>
  <si>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</si>
  <si>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</si>
  <si>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</si>
  <si>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</si>
  <si>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</si>
  <si>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</si>
  <si>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</si>
  <si>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</si>
  <si>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</si>
  <si>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</si>
  <si>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</si>
  <si>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</si>
  <si>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</si>
  <si>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</si>
  <si>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</si>
  <si>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</si>
  <si>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</si>
  <si>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</si>
  <si>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</si>
  <si>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</si>
  <si>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</si>
  <si>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</si>
  <si>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</si>
  <si>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</si>
  <si>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</si>
  <si>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</si>
  <si>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</si>
  <si>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</si>
  <si>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</si>
  <si>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</si>
  <si>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</si>
  <si>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</si>
  <si>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</si>
  <si>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</si>
  <si>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</si>
  <si>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</si>
  <si>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</si>
  <si>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</si>
  <si>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</si>
  <si>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</si>
  <si>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</si>
  <si>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</si>
  <si>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</si>
  <si>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</si>
  <si>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</si>
  <si>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</si>
  <si>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</si>
  <si>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</si>
  <si>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</si>
  <si>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</si>
  <si>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</si>
  <si>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</si>
  <si>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</si>
  <si>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</si>
  <si>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</si>
  <si>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</si>
  <si>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</si>
  <si>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</si>
  <si>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</si>
  <si>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</si>
  <si>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</si>
  <si>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</si>
  <si>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</si>
  <si>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</si>
  <si>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</si>
  <si>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</si>
  <si>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</si>
  <si>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</si>
  <si>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</si>
  <si>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</si>
  <si>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</si>
  <si>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</si>
  <si>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</si>
  <si>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</si>
  <si>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</si>
  <si>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</si>
  <si>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</si>
  <si>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</si>
  <si>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</si>
  <si>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</si>
  <si>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</si>
  <si>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</si>
  <si>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</si>
  <si>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</si>
  <si>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</si>
  <si>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</si>
  <si>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</si>
  <si>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</si>
  <si>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</si>
  <si>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</si>
  <si>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</si>
  <si>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</si>
  <si>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</si>
  <si>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</si>
  <si>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</si>
  <si>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</si>
  <si>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</si>
  <si>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</si>
  <si>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</si>
  <si>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</si>
  <si>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</si>
  <si>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</si>
  <si>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</si>
  <si>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</si>
  <si>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</si>
  <si>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</si>
  <si>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</si>
  <si>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</si>
  <si>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</si>
  <si>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</si>
  <si>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</si>
  <si>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</si>
  <si>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</si>
  <si>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</si>
  <si>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</si>
  <si>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</si>
  <si>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</si>
  <si>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</si>
  <si>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</si>
  <si>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</si>
  <si>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</si>
  <si>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</si>
  <si>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</si>
  <si>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</si>
  <si>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</si>
  <si>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</si>
  <si>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</si>
  <si>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</si>
  <si>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</si>
  <si>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</si>
  <si>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</si>
  <si>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</si>
  <si>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</si>
  <si>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</si>
  <si>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</si>
  <si>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</si>
  <si>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</si>
  <si>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</si>
  <si>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</si>
  <si>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</si>
  <si>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</si>
  <si>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</si>
  <si>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</si>
  <si>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</si>
  <si>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</si>
  <si>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</si>
  <si>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</si>
  <si>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</si>
  <si>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</si>
  <si>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</si>
  <si>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</si>
  <si>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</si>
  <si>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</si>
  <si>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</si>
  <si>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</si>
  <si>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</si>
  <si>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</si>
  <si>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</si>
  <si>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</si>
  <si>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</si>
  <si>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</si>
  <si>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</si>
  <si>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</si>
  <si>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</si>
  <si>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</si>
  <si>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</si>
  <si>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</si>
  <si>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</si>
  <si>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</si>
  <si>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</si>
  <si>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</si>
  <si>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</si>
  <si>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</si>
  <si>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</si>
  <si>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</si>
  <si>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</si>
  <si>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</si>
  <si>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</si>
  <si>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</si>
  <si>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</si>
  <si>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</si>
  <si>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</si>
  <si>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</si>
  <si>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</si>
  <si>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</si>
  <si>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</si>
  <si>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</si>
  <si>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</si>
  <si>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</si>
  <si>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</si>
  <si>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</si>
  <si>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</si>
  <si>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</si>
  <si>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</si>
  <si>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</si>
  <si>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</si>
  <si>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</si>
  <si>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</si>
  <si>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</si>
  <si>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</si>
  <si>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</si>
  <si>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</si>
  <si>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</si>
  <si>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</si>
  <si>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</si>
  <si>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</si>
  <si>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</si>
  <si>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</si>
  <si>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</si>
  <si>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</si>
  <si>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</si>
  <si>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</si>
  <si>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</si>
  <si>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</si>
  <si>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</si>
  <si>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</si>
  <si>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</si>
  <si>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</si>
  <si>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</si>
  <si>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</si>
  <si>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</si>
  <si>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</si>
  <si>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</si>
  <si>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</si>
  <si>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</si>
  <si>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</si>
  <si>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</si>
  <si>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</si>
  <si>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</si>
  <si>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</si>
  <si>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</si>
  <si>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</si>
  <si>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</si>
  <si>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</si>
  <si>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</si>
  <si>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</si>
  <si>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</si>
  <si>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</si>
  <si>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</si>
  <si>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</si>
  <si>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</si>
  <si>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</si>
  <si>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</si>
  <si>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</si>
  <si>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</si>
  <si>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</si>
  <si>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</si>
  <si>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</si>
  <si>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</si>
  <si>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</si>
  <si>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</si>
  <si>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</si>
  <si>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</si>
  <si>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</si>
  <si>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</si>
  <si>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</si>
  <si>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</si>
  <si>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</si>
  <si>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</si>
  <si>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</si>
  <si>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</si>
  <si>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</si>
  <si>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</si>
  <si>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</si>
  <si>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</si>
  <si>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</si>
  <si>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</si>
  <si>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</si>
  <si>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</si>
  <si>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</si>
  <si>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</si>
  <si>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</si>
  <si>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</si>
  <si>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</si>
  <si>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</si>
  <si>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</si>
  <si>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</si>
  <si>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</si>
  <si>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</si>
  <si>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</si>
  <si>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</si>
  <si>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</si>
  <si>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</si>
  <si>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</si>
  <si>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</si>
  <si>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</si>
  <si>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</si>
  <si>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</si>
  <si>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</si>
  <si>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</si>
  <si>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</si>
  <si>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</si>
  <si>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</si>
  <si>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</si>
  <si>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</si>
  <si>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</si>
  <si>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</si>
  <si>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</si>
  <si>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</si>
  <si>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</si>
  <si>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</si>
  <si>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</si>
  <si>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</si>
  <si>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</si>
  <si>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</si>
  <si>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</si>
  <si>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</si>
  <si>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</si>
  <si>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</si>
  <si>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</si>
  <si>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</si>
  <si>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</si>
  <si>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</si>
  <si>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</si>
  <si>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</si>
  <si>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</si>
  <si>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</si>
  <si>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</si>
  <si>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</si>
  <si>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</si>
  <si>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</si>
  <si>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</si>
  <si>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</si>
  <si>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</si>
  <si>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</si>
  <si>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</si>
  <si>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</si>
  <si>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</si>
  <si>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</si>
  <si>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</si>
  <si>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</si>
  <si>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</si>
  <si>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</si>
  <si>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</si>
  <si>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</si>
  <si>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</si>
  <si>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</si>
  <si>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</si>
  <si>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</si>
  <si>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</si>
  <si>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</si>
  <si>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</si>
  <si>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</si>
  <si>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</si>
  <si>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</si>
  <si>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</si>
  <si>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</si>
  <si>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</si>
  <si>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</si>
  <si>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</si>
  <si>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</si>
  <si>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</si>
  <si>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</si>
  <si>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</si>
  <si>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</si>
  <si>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</si>
  <si>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</si>
  <si>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</si>
  <si>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</si>
  <si>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</si>
  <si>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</si>
  <si>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</si>
  <si>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</si>
  <si>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</si>
  <si>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</si>
  <si>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</si>
  <si>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</si>
  <si>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</si>
  <si>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</si>
  <si>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</si>
  <si>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</si>
  <si>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</si>
  <si>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</si>
  <si>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</si>
  <si>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</si>
  <si>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</si>
  <si>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</si>
  <si>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</si>
  <si>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</si>
  <si>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</si>
  <si>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</si>
  <si>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</si>
  <si>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</si>
  <si>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</si>
  <si>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</si>
  <si>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</si>
  <si>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</si>
  <si>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</si>
  <si>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</si>
  <si>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</si>
  <si>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</si>
  <si>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</si>
  <si>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</si>
  <si>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</si>
  <si>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</si>
  <si>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</si>
  <si>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</si>
  <si>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</si>
  <si>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</si>
  <si>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</si>
  <si>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</si>
  <si>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</si>
  <si>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</si>
  <si>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</si>
  <si>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</si>
  <si>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</si>
  <si>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</si>
  <si>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</si>
  <si>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</si>
  <si>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</si>
  <si>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</si>
  <si>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</si>
  <si>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</si>
  <si>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</si>
  <si>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</si>
  <si>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</si>
  <si>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</si>
  <si>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</si>
  <si>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</si>
  <si>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</si>
  <si>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</si>
  <si>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</si>
  <si>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</si>
  <si>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</si>
  <si>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</si>
  <si>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</si>
  <si>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</si>
  <si>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</si>
  <si>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</si>
  <si>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</si>
  <si>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</si>
  <si>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</si>
  <si>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</si>
  <si>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</si>
  <si>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</si>
  <si>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</si>
  <si>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</si>
  <si>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</si>
  <si>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</si>
  <si>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</si>
  <si>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</si>
  <si>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</si>
  <si>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</si>
  <si>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</si>
  <si>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</si>
  <si>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</si>
  <si>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</si>
  <si>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</si>
  <si>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</si>
  <si>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</si>
  <si>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</si>
  <si>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</si>
  <si>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</si>
  <si>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</si>
  <si>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</si>
  <si>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</si>
  <si>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</si>
  <si>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</si>
  <si>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</si>
  <si>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</si>
  <si>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</si>
  <si>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</si>
  <si>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</si>
  <si>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</si>
  <si>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</si>
  <si>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</si>
  <si>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</si>
  <si>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</si>
  <si>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</si>
  <si>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</si>
  <si>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</si>
  <si>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</si>
  <si>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</si>
  <si>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</si>
  <si>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</si>
  <si>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</si>
  <si>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</si>
  <si>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</si>
  <si>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</si>
  <si>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</si>
  <si>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</si>
  <si>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</si>
  <si>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</si>
  <si>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</si>
  <si>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</si>
  <si>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</si>
  <si>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</si>
  <si>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</si>
  <si>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</si>
  <si>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</si>
  <si>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</si>
  <si>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</si>
  <si>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</si>
  <si>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</si>
  <si>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</si>
  <si>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</si>
  <si>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</si>
  <si>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</si>
  <si>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</si>
  <si>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</si>
  <si>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</si>
  <si>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</si>
  <si>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</si>
  <si>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</si>
  <si>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</si>
  <si>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</si>
  <si>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</si>
  <si>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</si>
  <si>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</si>
  <si>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</si>
  <si>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</si>
  <si>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</si>
  <si>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</si>
  <si>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</si>
  <si>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</si>
  <si>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</si>
  <si>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</si>
  <si>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</si>
  <si>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</si>
  <si>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</si>
  <si>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</si>
  <si>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</si>
  <si>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</si>
  <si>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</si>
  <si>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</si>
  <si>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</si>
  <si>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</si>
  <si>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</si>
  <si>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</si>
  <si>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</si>
  <si>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</si>
  <si>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</si>
  <si>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</si>
  <si>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</si>
  <si>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</si>
  <si>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</si>
  <si>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</si>
  <si>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</si>
  <si>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</si>
  <si>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</si>
  <si>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</si>
  <si>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</si>
  <si>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</si>
  <si>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</si>
  <si>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</si>
  <si>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</si>
  <si>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</si>
  <si>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</si>
  <si>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</si>
  <si>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</si>
  <si>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</si>
  <si>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</si>
  <si>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</si>
  <si>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</si>
  <si>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</si>
  <si>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</si>
  <si>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</si>
  <si>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</si>
  <si>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</si>
  <si>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</si>
  <si>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</si>
  <si>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</si>
  <si>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</si>
  <si>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</si>
  <si>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</si>
  <si>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</si>
  <si>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</si>
  <si>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</si>
  <si>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</si>
  <si>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</si>
  <si>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</si>
  <si>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</si>
  <si>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</si>
  <si>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</si>
  <si>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</si>
  <si>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</si>
  <si>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</si>
  <si>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</si>
  <si>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</si>
  <si>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</si>
  <si>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</si>
  <si>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</si>
  <si>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</si>
  <si>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</si>
  <si>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</si>
  <si>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</si>
  <si>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</si>
  <si>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</si>
  <si>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</si>
  <si>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</si>
  <si>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</si>
  <si>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</si>
  <si>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</si>
  <si>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</si>
  <si>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</si>
  <si>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</si>
  <si>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</si>
  <si>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</si>
  <si>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</si>
  <si>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</si>
  <si>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</si>
  <si>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</si>
  <si>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</si>
  <si>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</si>
  <si>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</si>
  <si>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</si>
  <si>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</si>
  <si>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</si>
  <si>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</si>
  <si>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</si>
  <si>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</si>
  <si>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</si>
  <si>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</si>
  <si>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</si>
  <si>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</si>
  <si>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</si>
  <si>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</si>
  <si>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</si>
  <si>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</si>
  <si>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</si>
  <si>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</si>
  <si>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</si>
  <si>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</si>
  <si>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</si>
  <si>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</si>
  <si>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</si>
  <si>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</si>
  <si>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</si>
  <si>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</si>
  <si>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</si>
  <si>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</si>
  <si>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</si>
  <si>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</si>
  <si>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</si>
  <si>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</si>
  <si>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</si>
  <si>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</si>
  <si>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</si>
  <si>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</si>
  <si>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</si>
  <si>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</si>
  <si>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</si>
  <si>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</si>
  <si>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</si>
  <si>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</si>
  <si>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</si>
  <si>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</si>
  <si>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</si>
  <si>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</si>
  <si>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</si>
  <si>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</si>
  <si>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</si>
  <si>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</si>
  <si>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</si>
  <si>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</si>
  <si>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</si>
  <si>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</si>
  <si>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</si>
  <si>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</si>
  <si>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</si>
  <si>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</si>
  <si>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</si>
  <si>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</si>
  <si>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</si>
  <si>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</si>
  <si>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</si>
  <si>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</si>
  <si>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</si>
  <si>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</si>
  <si>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</si>
  <si>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</si>
  <si>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</si>
  <si>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</si>
  <si>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</si>
  <si>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</si>
  <si>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</si>
  <si>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</si>
  <si>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</si>
  <si>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</si>
  <si>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</si>
  <si>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</si>
  <si>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</si>
  <si>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</si>
  <si>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</si>
  <si>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</si>
  <si>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</si>
  <si>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</si>
  <si>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</si>
  <si>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</si>
  <si>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</si>
  <si>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</si>
  <si>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</si>
  <si>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</si>
  <si>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</si>
  <si>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</si>
  <si>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</si>
  <si>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</si>
  <si>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</si>
  <si>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</si>
  <si>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</si>
  <si>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</si>
  <si>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</si>
  <si>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</si>
  <si>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</si>
  <si>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</si>
  <si>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</si>
  <si>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</si>
  <si>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</si>
  <si>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</si>
  <si>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</si>
  <si>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</si>
  <si>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</si>
  <si>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</si>
  <si>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</si>
  <si>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</si>
  <si>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</si>
  <si>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</si>
  <si>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</si>
  <si>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</si>
  <si>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</si>
  <si>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</si>
  <si>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</si>
  <si>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</si>
  <si>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</si>
  <si>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</si>
  <si>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</si>
  <si>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</si>
  <si>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</si>
  <si>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</si>
  <si>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</si>
  <si>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</si>
  <si>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</si>
  <si>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</si>
  <si>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</si>
  <si>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</si>
  <si>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</si>
  <si>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</si>
  <si>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</si>
  <si>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</si>
  <si>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</si>
  <si>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</si>
  <si>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</si>
  <si>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</si>
  <si>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</si>
  <si>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</si>
  <si>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</si>
  <si>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</si>
  <si>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</si>
  <si>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</si>
  <si>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</si>
  <si>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</si>
  <si>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</si>
  <si>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</si>
  <si>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</si>
  <si>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</si>
  <si>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</si>
  <si>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</si>
  <si>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</si>
  <si>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</si>
  <si>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</si>
  <si>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</si>
  <si>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</si>
  <si>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</si>
  <si>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</si>
  <si>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</si>
  <si>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</si>
  <si>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</si>
  <si>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</si>
  <si>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</si>
  <si>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</si>
  <si>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</si>
  <si>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</si>
  <si>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</si>
  <si>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</si>
  <si>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</si>
  <si>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</si>
  <si>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</si>
  <si>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</si>
  <si>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</si>
  <si>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</si>
  <si>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</si>
  <si>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</si>
  <si>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</si>
  <si>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</si>
  <si>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</si>
  <si>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</si>
  <si>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</si>
  <si>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</si>
  <si>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</si>
  <si>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</si>
  <si>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</si>
  <si>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</si>
  <si>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</si>
  <si>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</si>
  <si>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</si>
  <si>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</si>
  <si>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</si>
  <si>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</si>
  <si>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</si>
  <si>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</si>
  <si>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</si>
  <si>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</si>
  <si>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</si>
  <si>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</si>
  <si>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</si>
  <si>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</si>
  <si>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</si>
  <si>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</si>
  <si>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</si>
  <si>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</si>
  <si>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</si>
  <si>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</si>
  <si>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</si>
  <si>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</si>
  <si>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</si>
  <si>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</si>
  <si>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</si>
  <si>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</si>
  <si>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</si>
  <si>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</si>
  <si>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</si>
  <si>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</si>
  <si>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</si>
  <si>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</si>
  <si>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</si>
  <si>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</si>
  <si>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</si>
  <si>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</si>
  <si>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</si>
  <si>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</si>
  <si>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</si>
  <si>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</si>
  <si>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</si>
  <si>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</si>
  <si>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</si>
  <si>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</si>
  <si>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</si>
  <si>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</si>
  <si>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</si>
  <si>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</si>
  <si>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</si>
  <si>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</si>
  <si>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</si>
  <si>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</si>
  <si>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</si>
  <si>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</si>
  <si>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</si>
  <si>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</si>
  <si>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</si>
  <si>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</si>
  <si>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</si>
  <si>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</si>
  <si>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</si>
  <si>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</si>
  <si>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</si>
  <si>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</si>
  <si>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</si>
  <si>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</si>
  <si>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</si>
  <si>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</si>
  <si>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</si>
  <si>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</si>
  <si>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</si>
  <si>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</si>
  <si>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</si>
  <si>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</si>
  <si>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</si>
  <si>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</si>
  <si>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</si>
  <si>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</si>
  <si>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</si>
  <si>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</si>
  <si>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</si>
  <si>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</si>
  <si>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</si>
  <si>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</si>
  <si>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</si>
  <si>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</si>
  <si>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</si>
  <si>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</si>
  <si>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</si>
  <si>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</si>
  <si>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</si>
  <si>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</si>
  <si>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</si>
  <si>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</si>
  <si>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</si>
  <si>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</si>
  <si>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</si>
  <si>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</si>
  <si>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</si>
  <si>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</si>
  <si>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</si>
  <si>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</si>
  <si>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</si>
  <si>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</si>
  <si>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</si>
  <si>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</si>
  <si>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</si>
  <si>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</si>
  <si>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</si>
  <si>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</si>
  <si>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</si>
  <si>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</si>
  <si>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</si>
  <si>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</si>
  <si>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</si>
  <si>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</si>
  <si>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</si>
  <si>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</si>
  <si>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</si>
  <si>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</si>
  <si>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</si>
  <si>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</si>
  <si>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</si>
  <si>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</si>
  <si>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</si>
  <si>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</si>
  <si>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</si>
  <si>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</si>
  <si>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</si>
  <si>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</si>
  <si>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</si>
  <si>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</si>
  <si>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</si>
  <si>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</si>
  <si>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</si>
  <si>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</si>
  <si>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</si>
  <si>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</si>
  <si>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</si>
  <si>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</si>
  <si>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</si>
  <si>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</si>
  <si>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</si>
  <si>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</si>
  <si>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</si>
  <si>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</si>
  <si>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</si>
  <si>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</si>
  <si>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</si>
  <si>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</si>
  <si>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</si>
  <si>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</si>
  <si>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</si>
  <si>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</si>
  <si>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</si>
  <si>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</si>
  <si>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</si>
  <si>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</si>
  <si>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</si>
  <si>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</si>
  <si>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</si>
  <si>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</si>
  <si>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</si>
  <si>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</si>
  <si>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</si>
  <si>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</si>
  <si>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</si>
  <si>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</si>
  <si>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</si>
  <si>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</si>
  <si>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</si>
  <si>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</si>
  <si>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</si>
  <si>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</si>
  <si>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</si>
  <si>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</si>
  <si>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</si>
  <si>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</si>
  <si>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</si>
  <si>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</si>
  <si>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</si>
  <si>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</si>
  <si>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</si>
  <si>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</si>
  <si>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</si>
  <si>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</si>
  <si>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</si>
  <si>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</si>
  <si>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</si>
  <si>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</si>
  <si>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</si>
  <si>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</si>
  <si>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</si>
  <si>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</si>
  <si>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</si>
  <si>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</si>
  <si>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</si>
  <si>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</si>
  <si>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</si>
  <si>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</si>
  <si>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</si>
  <si>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</si>
  <si>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</si>
  <si>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</si>
  <si>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</si>
  <si>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</si>
  <si>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</si>
  <si>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</si>
  <si>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</si>
  <si>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</si>
  <si>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</si>
  <si>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</si>
  <si>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</si>
  <si>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</si>
  <si>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</si>
  <si>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</si>
  <si>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</si>
  <si>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</si>
  <si>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</si>
  <si>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</si>
  <si>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</si>
  <si>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</si>
  <si>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</si>
  <si>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</si>
  <si>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</si>
  <si>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</si>
  <si>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</si>
  <si>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</si>
  <si>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</si>
  <si>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</si>
  <si>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</si>
  <si>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</si>
  <si>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</si>
  <si>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</si>
  <si>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</si>
  <si>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</si>
  <si>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</si>
  <si>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</si>
  <si>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</si>
  <si>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</si>
  <si>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</si>
  <si>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</si>
  <si>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</si>
  <si>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</si>
  <si>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</si>
  <si>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</si>
  <si>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</si>
  <si>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</si>
  <si>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</si>
  <si>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</si>
  <si>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</si>
  <si>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</si>
  <si>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</si>
  <si>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</si>
  <si>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</si>
  <si>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</si>
  <si>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</si>
  <si>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</si>
  <si>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</si>
  <si>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</si>
  <si>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</si>
  <si>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</si>
  <si>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</si>
  <si>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</si>
  <si>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</si>
  <si>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</si>
  <si>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</si>
  <si>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</si>
  <si>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</si>
  <si>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</si>
  <si>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</si>
  <si>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</si>
  <si>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</si>
  <si>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</si>
  <si>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</si>
  <si>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</si>
  <si>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</si>
  <si>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</si>
  <si>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</si>
  <si>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</si>
  <si>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</si>
  <si>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</si>
  <si>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</si>
  <si>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</si>
  <si>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</si>
  <si>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</si>
  <si>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</si>
  <si>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</si>
  <si>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</si>
  <si>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</si>
  <si>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</si>
  <si>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</si>
  <si>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</si>
  <si>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</si>
  <si>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</si>
  <si>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</si>
  <si>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</si>
  <si>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</si>
  <si>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</si>
  <si>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</si>
  <si>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</si>
  <si>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</si>
  <si>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</si>
  <si>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</si>
  <si>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</si>
  <si>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</si>
  <si>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</si>
  <si>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</si>
  <si>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</si>
  <si>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</si>
  <si>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</si>
  <si>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</si>
  <si>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</si>
  <si>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</si>
  <si>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</si>
  <si>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</si>
  <si>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</si>
  <si>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</si>
  <si>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</si>
  <si>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</si>
  <si>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</si>
  <si>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</si>
  <si>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</si>
  <si>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</si>
  <si>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</si>
  <si>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</si>
  <si>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</si>
  <si>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</si>
  <si>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</si>
  <si>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</si>
  <si>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</si>
  <si>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</si>
  <si>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</si>
  <si>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</si>
  <si>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</si>
  <si>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</si>
  <si>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</si>
  <si>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</si>
  <si>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</si>
  <si>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</si>
  <si>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</si>
  <si>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</si>
  <si>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</si>
  <si>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</si>
  <si>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</si>
  <si>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</si>
  <si>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</si>
  <si>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</si>
  <si>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</si>
  <si>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</si>
  <si>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</si>
  <si>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</si>
  <si>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</si>
  <si>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</si>
  <si>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</si>
  <si>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</si>
  <si>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</si>
  <si>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</si>
  <si>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</si>
  <si>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</si>
  <si>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</si>
  <si>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</si>
  <si>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</si>
  <si>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</si>
  <si>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</si>
  <si>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</si>
  <si>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</si>
  <si>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</si>
  <si>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</si>
  <si>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</si>
  <si>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</si>
  <si>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</si>
  <si>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</si>
  <si>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</si>
  <si>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</si>
  <si>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</si>
  <si>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</si>
  <si>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</si>
  <si>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</si>
  <si>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</si>
  <si>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</si>
  <si>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</si>
  <si>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</si>
  <si>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</si>
  <si>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</si>
  <si>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</si>
  <si>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</si>
  <si>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</si>
  <si>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</si>
  <si>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</si>
  <si>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</si>
  <si>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</si>
  <si>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</si>
  <si>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</si>
  <si>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</si>
  <si>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</si>
  <si>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</si>
  <si>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</si>
  <si>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</si>
  <si>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</si>
  <si>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</si>
  <si>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</si>
  <si>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</si>
  <si>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</si>
  <si>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</si>
  <si>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</si>
  <si>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</si>
  <si>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</si>
  <si>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</si>
  <si>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</si>
  <si>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</si>
  <si>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</si>
  <si>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</si>
  <si>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</si>
  <si>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</si>
  <si>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</si>
  <si>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</si>
  <si>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</si>
  <si>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</si>
  <si>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</si>
  <si>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</si>
  <si>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</si>
  <si>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</si>
  <si>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</si>
  <si>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</si>
  <si>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</si>
  <si>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</si>
  <si>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</si>
  <si>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</si>
  <si>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</si>
  <si>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</si>
  <si>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</si>
  <si>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</si>
  <si>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</si>
  <si>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</si>
  <si>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</si>
  <si>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</si>
  <si>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</si>
  <si>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</si>
  <si>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</si>
  <si>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</si>
  <si>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</si>
  <si>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</si>
  <si>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</si>
  <si>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</si>
  <si>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</si>
  <si>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</si>
  <si>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</si>
  <si>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</si>
  <si>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</si>
  <si>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</si>
  <si>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</si>
  <si>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</si>
  <si>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</si>
  <si>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</si>
  <si>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</si>
  <si>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</si>
  <si>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</si>
  <si>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</si>
  <si>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</si>
  <si>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</si>
  <si>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</si>
  <si>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</si>
  <si>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</si>
  <si>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</si>
  <si>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</si>
  <si>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</si>
  <si>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</si>
  <si>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</si>
  <si>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</si>
  <si>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</si>
  <si>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</si>
  <si>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</si>
  <si>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</si>
  <si>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</si>
  <si>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</si>
  <si>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</si>
  <si>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</si>
  <si>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</si>
  <si>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</si>
  <si>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</si>
  <si>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</si>
  <si>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</si>
  <si>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</si>
  <si>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</si>
  <si>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</si>
  <si>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</si>
  <si>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</si>
  <si>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</si>
  <si>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</si>
  <si>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</si>
  <si>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</si>
  <si>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</si>
  <si>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</si>
  <si>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</si>
  <si>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</si>
  <si>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</si>
  <si>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</si>
  <si>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</si>
  <si>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</si>
  <si>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</si>
  <si>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</si>
  <si>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</si>
  <si>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</si>
  <si>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</si>
  <si>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</si>
  <si>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</si>
  <si>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</si>
  <si>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</si>
  <si>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</si>
  <si>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</si>
  <si>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</si>
  <si>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</si>
  <si>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</si>
  <si>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</si>
  <si>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</si>
  <si>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</si>
  <si>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</si>
  <si>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</si>
  <si>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</si>
  <si>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</si>
  <si>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</si>
  <si>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</si>
  <si>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</si>
  <si>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</si>
  <si>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</si>
  <si>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</si>
  <si>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</si>
  <si>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</si>
  <si>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</si>
  <si>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</si>
  <si>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</si>
  <si>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</si>
  <si>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</si>
  <si>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</si>
  <si>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</si>
  <si>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</si>
  <si>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</si>
  <si>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</si>
  <si>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</si>
  <si>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</si>
  <si>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</si>
  <si>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</si>
  <si>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</si>
  <si>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</si>
  <si>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</si>
  <si>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</si>
  <si>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</si>
  <si>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</si>
  <si>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</si>
  <si>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</si>
  <si>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</si>
  <si>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</si>
  <si>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</si>
  <si>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</si>
  <si>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</si>
  <si>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</si>
  <si>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</si>
  <si>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</si>
  <si>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</si>
  <si>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</si>
  <si>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</si>
  <si>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</si>
  <si>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</si>
  <si>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</si>
  <si>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</si>
  <si>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</si>
  <si>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</si>
  <si>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</si>
  <si>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</si>
  <si>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</si>
  <si>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</si>
  <si>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</si>
  <si>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</si>
  <si>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</si>
  <si>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</si>
  <si>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</si>
  <si>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</si>
  <si>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</si>
  <si>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</si>
  <si>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</si>
  <si>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</si>
  <si>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</si>
  <si>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</si>
  <si>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</si>
  <si>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</si>
  <si>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</si>
  <si>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</si>
  <si>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</si>
  <si>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</si>
  <si>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</si>
  <si>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</si>
  <si>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</si>
  <si>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</si>
  <si>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</si>
  <si>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</si>
  <si>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</si>
  <si>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</si>
  <si>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</si>
  <si>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</si>
  <si>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</si>
  <si>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</si>
  <si>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</si>
  <si>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</si>
  <si>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</si>
  <si>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</si>
  <si>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</si>
  <si>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</si>
  <si>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</si>
  <si>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</si>
  <si>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</si>
  <si>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</si>
  <si>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</si>
  <si>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</si>
  <si>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</si>
  <si>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</si>
  <si>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</si>
  <si>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</si>
  <si>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</si>
  <si>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</si>
  <si>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</si>
  <si>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</si>
  <si>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</si>
  <si>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</si>
  <si>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</si>
  <si>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</si>
  <si>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</si>
  <si>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</si>
  <si>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</si>
  <si>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</si>
  <si>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</si>
  <si>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</si>
  <si>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</si>
  <si>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</si>
  <si>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</si>
  <si>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</si>
  <si>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</si>
  <si>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</si>
  <si>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</si>
  <si>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</si>
  <si>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</si>
  <si>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</si>
  <si>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</si>
  <si>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</si>
  <si>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</si>
  <si>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</si>
  <si>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</si>
  <si>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</si>
  <si>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</si>
  <si>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</si>
  <si>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</si>
  <si>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</si>
  <si>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</si>
  <si>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</si>
  <si>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</si>
  <si>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</si>
  <si>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</si>
  <si>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</si>
  <si>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</si>
  <si>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</si>
  <si>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</si>
  <si>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</si>
  <si>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</si>
  <si>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</si>
  <si>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</si>
  <si>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</si>
  <si>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</si>
  <si>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</si>
  <si>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</si>
  <si>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</si>
  <si>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</si>
  <si>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</si>
  <si>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</si>
  <si>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</si>
  <si>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</si>
  <si>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</si>
  <si>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</si>
  <si>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</si>
  <si>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</si>
  <si>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</si>
  <si>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</si>
  <si>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</si>
  <si>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</si>
  <si>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</si>
  <si>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</si>
  <si>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</si>
  <si>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</si>
  <si>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</si>
  <si>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</si>
  <si>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</si>
  <si>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</si>
  <si>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</si>
  <si>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</si>
  <si>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</si>
  <si>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</si>
  <si>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</si>
  <si>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</si>
  <si>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</si>
  <si>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</si>
  <si>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</si>
  <si>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</si>
  <si>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</si>
  <si>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</si>
  <si>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</si>
  <si>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</si>
  <si>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</si>
  <si>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</si>
  <si>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</si>
  <si>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</si>
  <si>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</si>
  <si>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</si>
  <si>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</si>
  <si>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</si>
  <si>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</si>
  <si>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</si>
  <si>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</si>
  <si>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</si>
  <si>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</si>
  <si>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</si>
  <si>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</si>
  <si>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</si>
  <si>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</si>
  <si>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</si>
  <si>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</si>
  <si>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</si>
  <si>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</si>
  <si>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</si>
  <si>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</si>
  <si>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</si>
  <si>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</si>
  <si>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</si>
  <si>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</si>
  <si>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</si>
  <si>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</si>
  <si>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</si>
  <si>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</si>
  <si>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</si>
  <si>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</si>
  <si>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</si>
  <si>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</si>
  <si>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</si>
  <si>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</si>
  <si>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</si>
  <si>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</si>
  <si>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</si>
  <si>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</si>
  <si>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</si>
  <si>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</si>
  <si>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</si>
  <si>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</si>
  <si>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</si>
  <si>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</si>
  <si>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</si>
  <si>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</si>
  <si>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</si>
  <si>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</si>
  <si>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</si>
  <si>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</si>
  <si>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</si>
  <si>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</si>
  <si>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</si>
  <si>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</si>
  <si>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</si>
  <si>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</si>
  <si>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</si>
  <si>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</si>
  <si>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</si>
  <si>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</si>
  <si>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</si>
  <si>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</si>
  <si>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</si>
  <si>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</si>
  <si>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</si>
  <si>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</si>
  <si>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</si>
  <si>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</si>
  <si>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</si>
  <si>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</si>
  <si>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</si>
  <si>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</si>
  <si>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</si>
  <si>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</si>
  <si>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</si>
  <si>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</si>
  <si>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</si>
  <si>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</si>
  <si>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</si>
  <si>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</si>
  <si>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</si>
  <si>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</si>
  <si>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</si>
  <si>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</si>
  <si>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</si>
  <si>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</si>
  <si>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</si>
  <si>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</si>
  <si>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</si>
  <si>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</si>
  <si>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</si>
  <si>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</si>
  <si>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</si>
  <si>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</si>
  <si>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</si>
  <si>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</si>
  <si>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</si>
  <si>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</si>
  <si>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</si>
  <si>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</si>
  <si>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</si>
  <si>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</si>
  <si>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</si>
  <si>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</si>
  <si>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</si>
  <si>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</si>
  <si>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</si>
  <si>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</si>
  <si>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</si>
  <si>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</si>
  <si>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</si>
  <si>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</si>
  <si>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</si>
  <si>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</si>
  <si>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</si>
  <si>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</si>
  <si>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</si>
  <si>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</si>
  <si>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</si>
  <si>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</si>
  <si>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</si>
  <si>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</si>
  <si>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</si>
  <si>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</si>
  <si>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</si>
  <si>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</si>
  <si>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</si>
  <si>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</si>
  <si>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</si>
  <si>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</si>
  <si>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</si>
  <si>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</si>
  <si>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</si>
  <si>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</si>
  <si>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</si>
  <si>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</si>
  <si>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</si>
  <si>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</si>
  <si>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</si>
  <si>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</si>
  <si>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</si>
  <si>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</si>
  <si>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</si>
  <si>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</si>
  <si>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</si>
  <si>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</si>
  <si>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</si>
  <si>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</si>
  <si>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</si>
  <si>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</si>
  <si>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</si>
  <si>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</si>
  <si>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</si>
  <si>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</si>
  <si>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</si>
  <si>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</si>
  <si>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</si>
  <si>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</si>
  <si>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</si>
  <si>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</si>
  <si>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</si>
  <si>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</si>
  <si>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</si>
  <si>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</si>
  <si>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</si>
  <si>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</si>
  <si>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</si>
  <si>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</si>
  <si>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</si>
  <si>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</si>
  <si>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</si>
  <si>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</si>
  <si>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</si>
  <si>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</si>
  <si>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</si>
  <si>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</si>
  <si>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</si>
  <si>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</si>
  <si>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</si>
  <si>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</si>
  <si>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</si>
  <si>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</si>
  <si>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</si>
  <si>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</si>
  <si>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</si>
  <si>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</si>
  <si>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</si>
  <si>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</si>
  <si>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</si>
  <si>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</si>
  <si>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</si>
  <si>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</si>
  <si>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</si>
  <si>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</si>
  <si>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</si>
  <si>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</si>
  <si>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</si>
  <si>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</si>
  <si>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</si>
  <si>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</si>
  <si>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</si>
  <si>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</si>
  <si>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</si>
  <si>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</si>
  <si>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</si>
  <si>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</si>
  <si>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</si>
  <si>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</si>
  <si>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</si>
  <si>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</si>
  <si>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</si>
  <si>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</si>
  <si>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</si>
  <si>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JDMD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</si>
  <si>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</si>
  <si>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</si>
  <si>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</si>
  <si>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</si>
  <si>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</si>
  <si>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</si>
  <si>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</si>
  <si>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min</t>
  </si>
  <si>
    <t>PCM-20251009-00002304</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</si>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</sst>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277.03895393518178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9.8282638886303175E-2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7.8178472220315598E-2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3.7599768518703058E-2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45939.987379861108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45939.987379861108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45939.987379861108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45939.987379861108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45939.987379861108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45939.987379861108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45939.987379861108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45939.987379861108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45939.987379861108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45939.987379861108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45939.987379861108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45939.987379861108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45939.987379861108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45939.987379861108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45939.987379861108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45939.987379861108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45939.987379861108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45939.987379861108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45939.987379861108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45939.987379861108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45939.987379861108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45939.987379861108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45939.987379861108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45939.987379861108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45939.987379861108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45939.987379861108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45939.987379861108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45939.987379861108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45939.987379861108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45939.987379861108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45939.987379861108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45939.987379861108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45939.987379861108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45939.987379861108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45939.987379861108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45939.987379861108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45939.987379861108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45939.987379861108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45939.987379861108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45939.987379861108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45939.987379861108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45939.987379861108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45939.987379861108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45939.987379861108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45939.987379861108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45939.987379861108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45939.987379861108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45939.987379861108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45939.987379861108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45939.987379861108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45939.987379861108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45939.987379861108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45939.987379861108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45939.987379861108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45939.987379861108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45939.987379861108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45939.987379861108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45939.987379861108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133.26029652777652</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114.98754189814645</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0.27420856481330702</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0.10253032406762941</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45939.987379861108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45939.987379861108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45939.987379861108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45939.987379861108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45939.987379861108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45939.987379861108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45939.987379861108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45939.987379861108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45939.987379861108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45939.987379861108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45939.987379861108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45939.987379861108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45939.987379861108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45939.987379861108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45939.987379861108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45939.987379861108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45939.987379861108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45939.987379861108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45939.987379861108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45939.987379861108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45939.987379861108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45939.987379861108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45939.987379861108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45939.987379861108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45939.987379861108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45939.987379861108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45939.987379861108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45939.987379861108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45939.987379861108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45939.987379861108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45939.987379861108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45939.987379861108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45939.987379861108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45939.987379861108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45939.987379861108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45939.987379861108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45939.987379861108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45939.987379861108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45939.987379861108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45939.987379861108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45939.987379861108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45939.987379861108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45939.987379861108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45939.987379861108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45939.987379861108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45939.987379861108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45939.987379861108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45939.987379861108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45939.987379861108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45939.987379861108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45939.987379861108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45939.987379861108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45939.987379861108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45939.987379861108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45939.987379861108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45939.987379861108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45939.987379861108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45939.987379861108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45939.987379861108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45939.987379861108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45939.987379861108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45939.987379861108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45939.987379861108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45939.987379861108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45939.987379861108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45939.987379861108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45939.987379861108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45939.987379861108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45939.987379861108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45939.987379861108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45939.987379861108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45939.987379861108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45939.987379861108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45939.987379861108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45939.987379861108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45939.987379861108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45939.987379861108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45939.987379861108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45939.987379861108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45939.987379861108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45939.987379861108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45939.987379861108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45939.987379861108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45939.987379861108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45939.987379861108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45939.987379861108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45939.987379861108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45939.987379861108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45939.987379861108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45939.987379861108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45939.987379861108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45939.987379861108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45939.987379861108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45939.987379861108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45939.987379861108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45939.987379861108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45939.987379861108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45939.987379861108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45939.987379861108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45939.987379861108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45939.987379861108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45939.987379861108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45939.987379861108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45939.987379861108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45939.987379861108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45939.987379861108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45939.987379861108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45939.987379861108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45939.987379861108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45939.987379861108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45939.987379861108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45939.987379861108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45939.987379861108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45939.987379861108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45939.987379861108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45939.987379861108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45939.987379861108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45939.987379861108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45939.987379861108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45939.987379861108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45939.987379861108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45939.987379861108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45939.987379861108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45939.987379861108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45939.987379861108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45939.987379861108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45939.987379861108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45939.987379861108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45939.987379861108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45939.987379861108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45939.987379861108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45939.987379861108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45939.987379861108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45939.987379861108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45939.987379861108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45939.987379861108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45939.987379861108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45939.987379861108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45939.987379861108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45939.987379861108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45939.987379861108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45939.987379861108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45939.987379861108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45939.987379861108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45939.987379861108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45939.987379861108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45939.987379861108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45939.987379861108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45939.987379861108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45939.987379861108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45939.987379861108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45939.987379861108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45939.987379861108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45939.987379861108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45939.987379861108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45939.987379861108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45939.987379861108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45939.987379861108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45939.987379861108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45939.987379861108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45939.987379861108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45939.987379861108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45939.987379861108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45939.987379861108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45939.987379861108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45939.987379861108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45939.987379861108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45939.987379861108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45939.987379861108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45939.987379861108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45939.987379861108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45939.987379861108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45939.987379861108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45939.987379861108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45939.987379861108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45939.987379861108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45939.987379861108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45939.987379861108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45939.987379861108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45939.987379861108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45939.987379861108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45939.987379861108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45939.987379861108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45939.987379861108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45939.987379861108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45939.987379861108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45939.987379861108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45939.987379861108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45939.987379861108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45939.987379861108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45939.987379861108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45939.987379861108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45939.987379861108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45939.987379861108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45939.987379861108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45939.987379861108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45939.987379861108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45939.987379861108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45939.987379861108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45939.987379861108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45939.987379861108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45939.987379861108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45939.987379861108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45939.987379861108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45939.987379861108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45939.987379861108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45939.987379861108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45939.987379861108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45939.987379861108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45939.987379861108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45939.987379861108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45939.987379861108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45939.987379861108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45939.987379861108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45939.987379861108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45939.987379861108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45939.987379861108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45939.987379861108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45939.987379861108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45939.987379861108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45939.987379861108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45939.987379861108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45939.987379861108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45939.987379861108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45939.987379861108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45939.987379861108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45939.987379861108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45939.987379861108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45939.987379861108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45939.987379861108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45939.987379861108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45939.987379861108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45939.987379861108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45939.987379861108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45939.987379861108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45939.987379861108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45939.987379861108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45939.987379861108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45939.987379861108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45939.987379861108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45939.987379861108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45939.987379861108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45939.987379861108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45939.987379861108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45939.987379861108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45939.987379861108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45939.987379861108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45939.987379861108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45939.987379861108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45939.987379861108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45939.987379861108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45939.987379861108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45939.987379861108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45939.987379861108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45939.987379861108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45939.987379861108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45939.987379861108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45939.987379861108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45939.987379861108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45939.987379861108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45939.987379861108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45939.987379861108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45939.987379861108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45939.987379861108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45939.987379861108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45939.987379861108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45939.987379861108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45939.987379861108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45939.987379861108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45939.987379861108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45939.987379861108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45939.987379861108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45939.987379861108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45939.987379861108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45939.987379861108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45939.987379861108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45939.987379861108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45939.987379861108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45939.987379861108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45939.987379861108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45939.987379861108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45939.987379861108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45939.987379861108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45939.987379861108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45939.987379861108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45939.987379861108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45939.987379861108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45939.987379861108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45939.987379861108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45939.987379861108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45939.987379861108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45939.987379861108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45939.987379861108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45939.987379861108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45939.987379861108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45939.987379861108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45939.987379861108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45939.987379861108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45939.987379861108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45939.987379861108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45939.987379861108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45939.987379861108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45939.987379861108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45939.987379861108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45939.987379861108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45939.987379861108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45939.987379861108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45939.987379861108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45939.987379861108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45939.987379861108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45939.987379861108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45939.987379861108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45939.987379861108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45939.987379861108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45939.987379861108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45939.987379861108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45939.987379861108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45939.987379861108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45939.987379861108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45939.987379861108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45939.987379861108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45939.987379861108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45939.987379861108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45939.987379861108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45939.987379861108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45939.987379861108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45939.987379861108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45939.987379861108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45939.987379861108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45939.987379861108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45939.987379861108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45939.987379861108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45939.987379861108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45939.987379861108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45939.987379861108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45939.987379861108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45939.987379861108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45939.987379861108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45939.987379861108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45939.987379861108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45939.987379861108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45939.987379861108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45939.987379861108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45939.987379861108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45939.987379861108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45939.987379861108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45939.987379861108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45939.987379861108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45939.987379861108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45939.987379861108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45939.987379861108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45939.987379861108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45939.987379861108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45939.987379861108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45939.987379861108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45939.987379861108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45939.987379861108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45939.987379861108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45939.987379861108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45939.987379861108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45939.987379861108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45939.987379861108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45939.987379861108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45939.987379861108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45939.987379861108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45939.987379861108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45939.987379861108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45939.987379861108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45939.987379861108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45939.987379861108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45939.987379861108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45939.987379861108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45939.987379861108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45939.987379861108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45939.987379861108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45939.987379861108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45939.987379861108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45939.987379861108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45939.987379861108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45939.987379861108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45939.987379861108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45939.987379861108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45939.987379861108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45939.987379861108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45939.987379861108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45939.987379861108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45939.987379861108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45939.987379861108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45939.987379861108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45939.987379861108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45939.987379861108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45939.987379861108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45939.987379861108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45939.987379861108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45939.987379861108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45939.987379861108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45939.987379861108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45939.987379861108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45939.987379861108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45939.987379861108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45939.987379861108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45939.987379861108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45939.987379861108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45939.987379861108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45939.987379861108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45939.987379861108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45939.987379861108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45939.987379861108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45939.987379861108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45939.987379861108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45939.987379861108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45939.987379861108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45939.987379861108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45939.987379861108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45939.987379861108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45939.987379861108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45939.987379861108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45939.987379861108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45939.987379861108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45939.987379861108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45939.987379861108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45939.987379861108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45939.987379861108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45939.987379861108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45939.987379861108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45939.987379861108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45939.987379861108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45939.987379861108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45939.987379861108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45939.987379861108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45939.987379861108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45939.987379861108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45939.987379861108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45939.987379861108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45939.987379861108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45939.987379861108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45939.987379861108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45939.987379861108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45939.987379861108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45939.987379861108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45939.987379861108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45939.987379861108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45939.987379861108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45939.987379861108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45939.987379861108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45939.987379861108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45939.987379861108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45939.987379861108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45939.987379861108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45939.987379861108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45939.987379861108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45939.987379861108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45939.987379861108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45939.987379861108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45939.987379861108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45939.987379861108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45939.987379861108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45939.987379861108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45939.987379861108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45939.987379861108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45939.987379861108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45939.987379861108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45939.987379861108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45939.987379861108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45939.987379861108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45939.987379861108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45939.987379861108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45939.987379861108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45939.987379861108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45939.987379861108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45939.987379861108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45939.987379861108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45939.987379861108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45939.987379861108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45939.987379861108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45939.987379861108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45939.987379861108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45939.987379861108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45939.987379861108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45939.987379861108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45939.987379861108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45939.987379861108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45939.987379861108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45939.987379861108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45939.987379861108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45939.987379861108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45939.987379861108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45939.987379861108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45939.987379861108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45939.987379861108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45939.987379861108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45939.987379861108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45939.987379861108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45939.987379861108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45939.987379861108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45939.987379861108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45939.987379861108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45939.987379861108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45939.987379861108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45939.987379861108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45939.987379861108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45939.987379861108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45939.987379861108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45939.987379861108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45939.987379861108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45939.987379861108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45939.987379861108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45939.987379861108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45939.987379861108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45939.987379861108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45939.987379861108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45939.987379861108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45939.987379861108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45939.987379861108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45939.987379861108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45939.987379861108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45939.987379861108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45939.987379861108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45939.987379861108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45939.987379861108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45939.987379861108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45939.987379861108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45939.987379861108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45939.987379861108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45939.987379861108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45939.987379861108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45939.987379861108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45939.987379861108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45939.987379861108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45939.987379861108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45939.987379861108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45939.987379861108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45939.987379861108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45939.987379861108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45939.987379861108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45939.987379861108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45939.987379861108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45939.987379861108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45939.987379861108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45939.987379861108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45939.987379861108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45939.987379861108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45939.987379861108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45939.987379861108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45939.987379861108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45939.987379861108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45939.987379861108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45939.987379861108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45939.987379861108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45939.987379861108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45939.987379861108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45939.987379861108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45939.987379861108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45939.987379861108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45939.987379861108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45939.987379861108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45939.987379861108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45939.987379861108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45939.987379861108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45939.987379861108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45939.987379861108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45939.987379861108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45939.987379861108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45939.987379861108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45939.987379861108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45939.987379861108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45939.987379861108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45939.987379861108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45939.987379861108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45939.987379861108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45939.987379861108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45939.987379861108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45939.987379861108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45939.987379861108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45939.987379861108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45939.987379861108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45939.987379861108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45939.987379861108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45939.987379861108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45939.987379861108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45939.987379861108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45939.987379861108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45939.987379861108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45939.987379861108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45939.987379861108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45939.987379861108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45939.987379861108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45939.987379861108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45939.987379861108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45939.987379861108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45939.987379861108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45939.987379861108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45939.987379861108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45939.987379861108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45939.987379861108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45939.987379861108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45939.987379861108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45939.987379861108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45939.987379861108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45939.987379861108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45939.987379861108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45939.987379861108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45939.987379861108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45939.987379861108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45939.987379861108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45939.987379861108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45939.987379861108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45939.987379861108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45939.987379861108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45939.987379861108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45939.987379861108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45939.987379861108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45939.987379861108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45939.987379861108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45939.987379861108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45939.987379861108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45939.987379861108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45939.987379861108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45939.987379861108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45939.987379861108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45939.987379861108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45939.987379861108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45939.987379861108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45939.987379861108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45939.987379861108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45939.987379861108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45939.987379861108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45939.987379861108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45939.987379861108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45939.987379861108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45939.987379861108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45939.987379861108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45939.987379861108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45939.987379861108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45939.987379861108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45939.987379861108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45939.987379861108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45939.987379861108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45939.987379861108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45939.987379861108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45939.987379861108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45939.987379861108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45939.987379861108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45939.987379861108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45939.987379861108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45939.987379861108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45939.987379861108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45939.987379861108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45939.987379861108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45939.987379861108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45939.987379861108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45939.987379861108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45939.987379861108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45939.987379861108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45939.987379861108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45939.987379861108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45939.987379861108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45939.987379861108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45939.987379861108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45939.987379861108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45939.987379861108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45939.987379861108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45939.987379861108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45939.987379861108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45939.987379861108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45939.987379861108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45939.987379861108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45939.987379861108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45939.987379861108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45939.987379861108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45939.987379861108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45939.987379861108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45939.987379861108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45939.987379861108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45939.987379861108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45939.987379861108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45939.987379861108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45939.987379861108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45939.987379861108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45939.987379861108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45939.987379861108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45939.987379861108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45939.987379861108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45939.987379861108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45939.987379861108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45939.987379861108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45939.987379861108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45939.987379861108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45939.987379861108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45939.987379861108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45939.987379861108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45939.987379861108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45939.987379861108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45939.987379861108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45939.987379861108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45939.987379861108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45939.987379861108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45939.987379861108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45939.987379861108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45939.987379861108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45939.987379861108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45939.987379861108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45939.987379861108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45939.987379861108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45939.987379861108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45939.987379861108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45939.987379861108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45939.987379861108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45939.987379861108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45939.987379861108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45939.987379861108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45939.987379861108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45939.987379861108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45939.987379861108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45939.987379861108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45939.987379861108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45939.987379861108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45939.987379861108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45939.987379861108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45939.987379861108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45939.987379861108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45939.987379861108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45939.987379861108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45939.987379861108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45939.987379861108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45939.987379861108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45939.987379861108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45939.987379861108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45939.987379861108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45939.987379861108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45939.987379861108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45939.987379861108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45939.987379861108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45939.987379861108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45939.987379861108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45939.987379861108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45939.987379861108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45939.987379861108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45939.987379861108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45939.987379861108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45939.987379861108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45939.987379861108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45939.987379861108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45939.987379861108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45939.987379861108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45939.987379861108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45939.987379861108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45939.987379861108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45939.987379861108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45939.987379861108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45939.987379861108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45939.987379861108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45939.987379861108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45939.987379861108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45939.987379861108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45939.987379861108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45939.987379861108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45939.987379861108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45939.987379861108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45939.987379861108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45939.987379861108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45939.987379861108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45939.987379861108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45939.987379861108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45939.987379861108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45939.987379861108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45939.987379861108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45939.987379861108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45939.987379861108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45939.987379861108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45939.987379861108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45939.987379861108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45939.987379861108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45939.987379861108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45939.987379861108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45939.987379861108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45939.987379861108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45939.987379861108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45939.987379861108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45939.987379861108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45939.987379861108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45939.987379861108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45939.987379861108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45939.987379861108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45939.987379861108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45939.987379861108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45939.987379861108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45939.987379861108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45939.987379861108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45939.987379861108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45939.987379861108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45939.987379861108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45939.987379861108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45939.987379861108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45939.987379861108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45939.987379861108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45939.987379861108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45939.987379861108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45939.987379861108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45939.987379861108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45939.987379861108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45939.987379861108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45939.987379861108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45939.987379861108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45939.987379861108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45939.987379861108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45939.987379861108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45939.987379861108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45939.987379861108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45939.987379861108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45939.987379861108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45939.987379861108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45939.987379861108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45939.987379861108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45939.987379861108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45939.987379861108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45939.987379861108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45939.987379861108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45939.987379861108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45939.987379861108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45939.987379861108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45939.987379861108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45939.987379861108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45939.987379861108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45939.987379861108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45939.987379861108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45939.987379861108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45939.987379861108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45939.987379861108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45939.987379861108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45939.987379861108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45939.987379861108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45939.987379861108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45939.987379861108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45939.987379861108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45939.987379861108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45939.987379861108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45939.987379861108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45939.987379861108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45939.987379861108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45939.987379861108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45939.987379861108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45939.987379861108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45939.987379861108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45939.987379861108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45939.987379861108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45939.987379861108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45939.987379861108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45939.987379861108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45939.987379861108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45939.987379861108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45939.987379861108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45939.987379861108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45939.987379861108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45939.987379861108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45939.987379861108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45939.987379861108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45939.987379861108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45939.987379861108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45939.987379861108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45939.987379861108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45939.987379861108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45939.987379861108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45939.987379861108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45939.987379861108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45939.987379861108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45939.987379861108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45939.987379861108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45939.987379861108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45939.987379861108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45939.987379861108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45939.987379861108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45939.987379861108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45939.987379861108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45939.987379861108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45939.987379861108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45939.987379861108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45939.987379861108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45939.987379861108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45939.987379861108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45939.987379861108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45939.987379861108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45939.987379861108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45939.987379861108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45939.987379861108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45939.987379861108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45939.987379861108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45939.987379861108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45939.987379861108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45939.987379861108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45939.987379861108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45939.987379861108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45939.987379861108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45939.987379861108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45939.987379861108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45939.987379861108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45939.987379861108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45939.987379861108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45939.987379861108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45939.987379861108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45939.987379861108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45939.987379861108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45939.987379861108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45939.987379861108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45939.987379861108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45939.987379861108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45939.987379861108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45939.987379861108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45939.987379861108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45939.987379861108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45939.987379861108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45939.987379861108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45939.987379861108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45939.987379861108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45939.987379861108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45939.987379861108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45939.987379861108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45939.987379861108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45939.987379861108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45939.987379861108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45939.987379861108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45939.987379861108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45939.987379861108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45939.987379861108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45939.987379861108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45939.987379861108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45939.987379861108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45939.987379861108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45939.987379861108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45939.987379861108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45939.987379861108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45939.987379861108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45939.987379861108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45939.987379861108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45939.987379861108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45939.987379861108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45939.987379861108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45939.987379861108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45939.987379861108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45939.987379861108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45939.987379861108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45939.987379861108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45939.987379861108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45939.987379861108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45939.987379861108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45939.987379861108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45939.987379861108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45939.987379861108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45939.987379861108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45939.987379861108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45939.987379861108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45939.987379861108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45939.987379861108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45939.987379861108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45939.987379861108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45939.987379861108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45939.987379861108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45939.987379861108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45939.987379861108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45939.987379861108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45939.987379861108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45939.987379861108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45939.987379861108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45939.987379861108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45939.987379861108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45939.987379861108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45939.987379861108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45939.987379861108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45939.987379861108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45939.987379861108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45939.987379861108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45939.987379861108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45939.987379861108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45939.987379861108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45939.987379861108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45939.987379861108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45939.987379861108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45939.987379861108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45939.987379861108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45939.987379861108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45939.987379861108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45939.987379861108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45939.987379861108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45939.987379861108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45939.987379861108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45939.987379861108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45939.987379861108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45939.987379861108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45939.987379861108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45939.987379861108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45939.987379861108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45939.987379861108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45939.987379861108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45939.987379861108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45939.987379861108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45939.987379861108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45939.987379861108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45939.987379861108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45939.987379861108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45939.987379861108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45939.987379861108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45939.987379861108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45939.987379861108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45939.987379861108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45939.987379861108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45939.987379861108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45939.987379861108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45939.987379861108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45939.987379861108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45939.987379861108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45939.987379861108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45939.987379861108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45939.987379861108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45939.987379861108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45939.987379861108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45939.987379861108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45939.987379861108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45939.987379861108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45939.987379861108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45939.987379861108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45939.987379861108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45939.987379861108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45939.987379861108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45939.987379861108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45939.987379861108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45939.987379861108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45939.987379861108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45939.987379861108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45939.987379861108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45939.987379861108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45939.987379861108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45939.987379861108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45939.987379861108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45939.987379861108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45939.987379861108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45939.987379861108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45939.987379861108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45939.987379861108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45939.987379861108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45939.987379861108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45939.987379861108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45939.987379861108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45939.987379861108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45939.987379861108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45939.987379861108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45939.987379861108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45939.987379861108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45939.987379861108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45939.987379861108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45939.987379861108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45939.987379861108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45939.987379861108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45939.987379861108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45939.987379861108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45939.987379861108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45939.987379861108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45939.987379861108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45939.987379861108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45939.987379861108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45939.987379861108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45939.987379861108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45939.987379861108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45939.987379861108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45939.987379861108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45939.987379861108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45939.987379861108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45939.987379861108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45939.987379861108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45939.987379861108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45939.987379861108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45939.987379861108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45939.987379861108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45939.987379861108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45939.987379861108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45939.987379861108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45939.987379861108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45939.987379861108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45939.987379861108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45939.987379861108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45939.987379861108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45939.987379861108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45939.987379861108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45939.987379861108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45939.987379861108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45939.987379861108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45939.987379861108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45939.987379861108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45939.987379861108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45939.987379861108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45939.987379861108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45939.987379861108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45939.987379861108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45939.987379861108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45939.987379861108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45939.987379861108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45939.987379861108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45939.987379861108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45939.987379861108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45939.987379861108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45939.987379861108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45939.987379861108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45939.987379861108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45939.987379861108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45939.987379861108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45939.987379861108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45939.987379861108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45939.987379861108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45939.987379861108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45939.987379861108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45939.987379861108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45939.987379861108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45939.987379861108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45939.987379861108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45939.987379861108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45939.987379861108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45939.987379861108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45939.987379861108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45939.987379861108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45939.987379861108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45939.987379861108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45939.987379861108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45939.987379861108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45939.987379861108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45939.987379861108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45939.987379861108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45939.987379861108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45939.987379861108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45939.987379861108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45939.987379861108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45939.987379861108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45939.987379861108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45939.987379861108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45939.987379861108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45939.987379861108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45939.987379861108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45939.987379861108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45939.987379861108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45939.987379861108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45939.987379861108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45939.987379861108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45939.987379861108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45939.987379861108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45939.987379861108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45939.987379861108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45939.987379861108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45939.987379861108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45939.987379861108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45939.987379861108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45939.987379861108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45939.987379861108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45939.987379861108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45939.987379861108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45939.987379861108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45939.987379861108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45939.987379861108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45939.987379861108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45939.987379861108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45939.987379861108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45939.987379861108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45939.987379861108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45939.987379861108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45939.987379861108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45939.987379861108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45939.987379861108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45939.987379861108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45939.987379861108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45939.987379861108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45939.987379861108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45939.987379861108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45939.987379861108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45939.987379861108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45939.987379861108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45939.987379861108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45939.987379861108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45939.987379861108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45939.987379861108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45939.987379861108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45939.987379861108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45939.987379861108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45939.987379861108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45939.987379861108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45939.987379861108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45939.987379861108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45939.987379861108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45939.987379861108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45939.987379861108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45939.987379861108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45939.987379861108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45939.987379861108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45939.987379861108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45939.987379861108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45939.987379861108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45939.987379861108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45939.987379861108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45939.987379861108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45939.987379861108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45939.987379861108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45939.987379861108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45939.987379861108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45939.987379861108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45939.987379861108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45939.987379861108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45939.987379861108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45939.987379861108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45939.987379861108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45939.987379861108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45939.987379861108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45939.987379861108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45939.987379861108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45939.987379861108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45939.987379861108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45939.987379861108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45939.987379861108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45939.987379861108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45939.987379861108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45939.987379861108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45939.987379861108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45939.987379861108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45939.987379861108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45939.987379861108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45939.987379861108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45939.987379861108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45939.987379861108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45939.987379861108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45939.987379861108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45939.987379861108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45939.987379861108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45939.987379861108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45939.987379861108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45939.987379861108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45939.987379861108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45939.987379861108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45939.987379861108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45939.987379861108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45939.987379861108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45939.987379861108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45939.987379861108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45939.987379861108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45939.987379861108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45939.987379861108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45939.987379861108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45939.987379861108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45939.987379861108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45939.987379861108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45939.987379861108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45939.987379861108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45939.987379861108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45939.987379861108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45939.987379861108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45939.987379861108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45939.987379861108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45939.987379861108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45939.987379861108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45939.987379861108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45939.987379861108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45939.987379861108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45939.987379861108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45939.987379861108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45939.987379861108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45939.987379861108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45939.987379861108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45939.987379861108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45939.987379861108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45939.987379861108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45939.987379861108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45939.987379861108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45939.987379861108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45939.987379861108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45939.987379861108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45939.987379861108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45939.987379861108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45939.987379861108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45939.987379861108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45939.987379861108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45939.987379861108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45939.987379861108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45939.987379861108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45939.987379861108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45939.987379861108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45939.987379861108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45939.987379861108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45939.987379861108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45939.987379861108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45939.987379861108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45939.987379861108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45939.987379861108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45939.987379861108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45939.987379861108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45939.987379861108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45939.987379861108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45939.987379861108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45939.987379861108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45939.987379861108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45939.987379861108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45939.987379861108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45939.987379861108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45939.987379861108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45939.987379861108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45939.987379861108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45939.987379861108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45939.987379861108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45939.987379861108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45939.987379861108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45939.987379861108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45939.987379861108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45939.987379861108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45939.987379861108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45939.987379861108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45939.987379861108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45939.987379861108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45939.987379861108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45939.987379861108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45939.987379861108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45939.987379861108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45939.987379861108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45939.987379861108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45939.987379861108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45939.987379861108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45939.987379861108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45939.987379861108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45939.987379861108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45939.987379861108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45939.987379861108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45939.987379861108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45939.987379861108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45939.987379861108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45939.987379861108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45939.987379861108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45939.987379861108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45939.987379861108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45939.987379861108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45939.987379861108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45939.987379861108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45939.987379861108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45939.987379861108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45939.987379861108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45939.987379861108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45939.987379861108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45939.987379861108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45939.987379861108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45939.987379861108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45939.987379861108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45939.987379861108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45939.987379861108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45939.987379861108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45939.987379861108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45939.987379861108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45939.987379861108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45939.987379861108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45939.987379861108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45939.987379861108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45939.987379861108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45939.987379861108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45939.987379861108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45939.987379861108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45939.987379861108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45939.987379861108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45939.987379861108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45939.987379861108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45939.987379861108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45939.987379861108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45939.987379861108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45939.987379861108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45939.987379861108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45939.987379861108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45939.987379861108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45939.987379861108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45939.987379861108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45939.987379861108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45939.987379861108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45939.987379861108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45939.987379861108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45939.987379861108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236.50666226851172</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0.43013449073623633</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45939.987379861108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45939.987379861108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45939.987379861108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45939.987379861108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45939.987379861108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t="s">
        <v>39065</v>
      </c>
      <c r="E9" s="130"/>
      <c r="F9" s="131"/>
      <c r="G9" s="132">
        <f ca="1">IFERROR(NOW()-F9,"")</f>
        <v>45939.987379861108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45939.987379861108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45939.987379861108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45939.987379861108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45939.987379861108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45939.987379861108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45939.987379861108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45939.987379861108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45939.987379861108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45939.987379861108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45939.987379861108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45939.987379861108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45939.987379861108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45939.987379861108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45939.987379861108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45939.987379861108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45939.987379861108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45939.987379861108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45939.987379861108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45939.987379861108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45939.987379861108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45939.987379861108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45939.987379861108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45939.987379861108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45939.987379861108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45939.987379861108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45939.987379861108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45939.987379861108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45939.987379861108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45939.987379861108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45939.987379861108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45939.987379861108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45939.987379861108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45939.987379861108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45939.987379861108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45939.987379861108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45939.987379861108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45939.987379861108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45939.987379861108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45939.987379861108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45939.987379861108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45939.987379861108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45939.987379861108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45939.987379861108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45939.987379861108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45939.987379861108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45939.987379861108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45939.987379861108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45939.987379861108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45939.987379861108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45939.987379861108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45939.987379861108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45939.987379861108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45939.987379861108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45939.987379861108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45939.987379861108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45939.987379861108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45939.987379861108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45939.987379861108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45939.987379861108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45939.987379861108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45939.987379861108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45939.987379861108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45939.987379861108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45939.987379861108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45939.987379861108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45939.987379861108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45939.987379861108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45939.987379861108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45939.987379861108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45939.987379861108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45939.987379861108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45939.987379861108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45939.987379861108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45939.987379861108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45939.987379861108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45939.987379861108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45939.987379861108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45939.987379861108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45939.987379861108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45939.987379861108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45939.987379861108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45939.987379861108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45939.987379861108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45939.987379861108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45939.987379861108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45939.987379861108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45939.987379861108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45939.987379861108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45939.987379861108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45939.987379861108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45939.987379861108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45939.987379861108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45939.987379861108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45939.987379861108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45939.987379861108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45939.987379861108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45939.987379861108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45939.987379861108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45939.987379861108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45939.987379861108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45939.987379861108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45939.987379861108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45939.987379861108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45939.987379861108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45939.987379861108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45939.987379861108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45939.987379861108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45939.987379861108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45939.987379861108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45939.987379861108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45939.987379861108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45939.987379861108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45939.987379861108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45939.987379861108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45939.987379861108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45939.987379861108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45939.987379861108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45939.987379861108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45939.987379861108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45939.987379861108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45939.987379861108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45939.987379861108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45939.987379861108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45939.987379861108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45939.987379861108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45939.987379861108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45939.987379861108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45939.987379861108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45939.987379861108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45939.987379861108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45939.987379861108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45939.987379861108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45939.987379861108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45939.987379861108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45939.987379861108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45939.987379861108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45939.987379861108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45939.987379861108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45939.987379861108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45939.987379861108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45939.987379861108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45939.987379861108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45939.987379861108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45939.987379861108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45939.987379861108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45939.987379861108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45939.987379861108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45939.987379861108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45939.987379861108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45939.987379861108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45939.987379861108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45939.987379861108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45939.987379861108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45939.987379861108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45939.987379861108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45939.987379861108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45939.987379861108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45939.987379861108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45939.987379861108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45939.987379861108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45939.987379861108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45939.987379861108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45939.987379861108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45939.987379861108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45939.987379861108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45939.987379861108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45939.987379861108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45939.987379861108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45939.987379861108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45939.987379861108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45939.987379861108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45939.987379861108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45939.987379861108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45939.987379861108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45939.987379861108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45939.987379861108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45939.987379861108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45939.987379861108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45939.987379861108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45939.987379861108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45939.987379861108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45939.987379861108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45939.987379861108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45939.987379861108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45939.987379861108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45939.987379861108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45939.987379861108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45939.987379861108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45939.987379861108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45939.987379861108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45939.987379861108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45939.987379861108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45939.987379861108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45939.987379861108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45939.987379861108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45939.987379861108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45939.987379861108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45939.987379861108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45939.987379861108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45939.987379861108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45939.987379861108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45939.987379861108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45939.987379861108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45939.987379861108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45939.987379861108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45939.987379861108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45939.987379861108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45939.987379861108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45939.987379861108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45939.987379861108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45939.987379861108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45939.987379861108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45939.987379861108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45939.987379861108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45939.987379861108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45939.987379861108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45939.987379861108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45939.987379861108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45939.987379861108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45939.987379861108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45939.987379861108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45939.987379861108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45939.987379861108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45939.987379861108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45939.987379861108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45939.987379861108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45939.987379861108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45939.987379861108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45939.987379861108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45939.987379861108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45939.987379861108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45939.987379861108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45939.987379861108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45939.987379861108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45939.987379861108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45939.987379861108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45939.987379861108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45939.987379861108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45939.987379861108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45939.987379861108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45939.987379861108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45939.987379861108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45939.987379861108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45939.987379861108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45939.987379861108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45939.987379861108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45939.987379861108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45939.987379861108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45939.987379861108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45939.987379861108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45939.987379861108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45939.987379861108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45939.987379861108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45939.987379861108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45939.987379861108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45939.987379861108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45939.987379861108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45939.987379861108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45939.987379861108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45939.987379861108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45939.987379861108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45939.987379861108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45939.987379861108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45939.987379861108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45939.987379861108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45939.987379861108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45939.987379861108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45939.987379861108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45939.987379861108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45939.987379861108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45939.987379861108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45939.987379861108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45939.987379861108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45939.987379861108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45939.987379861108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45939.987379861108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45939.987379861108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45939.987379861108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45939.987379861108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45939.987379861108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45939.987379861108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45939.987379861108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45939.987379861108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45939.987379861108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45939.987379861108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45939.987379861108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45939.987379861108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45939.987379861108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45939.987379861108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45939.987379861108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45939.987379861108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45939.987379861108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45939.987379861108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45939.987379861108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45939.987379861108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45939.987379861108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45939.987379861108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45939.987379861108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45939.987379861108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45939.987379861108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45939.987379861108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45939.987379861108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45939.987379861108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45939.987379861108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45939.987379861108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45939.987379861108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45939.987379861108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45939.987379861108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45939.987379861108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45939.987379861108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45939.987379861108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45939.987379861108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45939.987379861108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45939.987379861108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45939.987379861108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45939.987379861108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45939.987379861108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45939.987379861108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45939.987379861108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45939.987379861108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45939.987379861108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45939.987379861108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45939.987379861108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45939.987379861108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45939.987379861108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45939.987379861108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45939.987379861108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45939.987379861108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45939.987379861108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45939.987379861108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45939.987379861108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45939.987379861108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45939.987379861108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45939.987379861108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45939.987379861108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45939.987379861108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45939.987379861108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45939.987379861108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45939.987379861108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45939.987379861108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45939.987379861108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45939.987379861108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45939.987379861108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45939.987379861108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45939.987379861108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45939.987379861108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45939.987379861108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45939.987379861108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45939.987379861108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45939.987379861108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45939.987379861108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45939.987379861108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45939.987379861108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45939.987379861108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45939.987379861108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45939.987379861108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45939.987379861108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45939.987379861108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45939.987379861108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45939.987379861108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45939.987379861108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45939.987379861108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45939.987379861108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45939.987379861108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45939.987379861108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45939.987379861108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45939.987379861108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45939.987379861108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45939.987379861108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45939.987379861108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45939.987379861108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45939.987379861108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45939.987379861108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45939.987379861108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45939.987379861108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45939.987379861108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45939.987379861108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45939.987379861108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45939.987379861108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45939.987379861108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45939.987379861108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45939.987379861108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45939.987379861108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45939.987379861108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45939.987379861108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45939.987379861108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45939.987379861108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45939.987379861108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45939.987379861108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45939.987379861108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45939.987379861108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45939.987379861108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45939.987379861108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45939.987379861108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45939.987379861108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45939.987379861108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45939.987379861108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45939.987379861108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45939.987379861108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45939.987379861108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45939.987379861108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45939.987379861108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45939.987379861108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45939.987379861108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45939.987379861108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45939.987379861108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45939.987379861108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45939.987379861108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45939.987379861108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45939.987379861108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45939.987379861108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45939.987379861108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45939.987379861108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45939.987379861108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45939.987379861108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45939.987379861108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45939.987379861108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45939.987379861108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45939.987379861108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45939.987379861108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45939.987379861108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45939.987379861108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45939.987379861108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45939.987379861108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45939.987379861108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45939.987379861108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45939.987379861108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45939.987379861108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45939.987379861108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45939.987379861108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45939.987379861108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45939.987379861108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45939.987379861108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45939.987379861108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45939.987379861108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45939.987379861108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45939.987379861108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48.1553196759196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13.798502546291274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8" ca="1" si="1">IFERROR(NOW()-F4,"")</f>
        <v>0.10237986110587372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2.2062499992898665E-3</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37" t="s">
        <v>37707</v>
      </c>
      <c r="E6" s="37" t="s">
        <v>38964</v>
      </c>
      <c r="F6" s="38">
        <v>45939.983206018522</v>
      </c>
      <c r="G6" s="39">
        <f t="shared" ca="1" si="1"/>
        <v>4.173842586169485E-3</v>
      </c>
      <c r="H6" s="38">
        <v>45939.977546296293</v>
      </c>
      <c r="I6" s="37" t="str">
        <f>IFERROR(VLOOKUP(D6,DB!A:F,6,0),"")</f>
        <v>SCECO</v>
      </c>
      <c r="J6" s="37" t="str">
        <f>IFERROR(VLOOKUP(D6,DB!A:G,7,0),"")</f>
        <v>Dead</v>
      </c>
      <c r="K6" s="37" t="s">
        <v>39073</v>
      </c>
      <c r="L6" s="37" t="str">
        <f>IFERROR(VLOOKUP(D6,DB!A:I,9,0),"")</f>
        <v>Latis</v>
      </c>
    </row>
    <row r="7" spans="1:13" ht="15">
      <c r="A7" s="37"/>
      <c r="B7" s="37" t="str">
        <f>IFERROR(VLOOKUP(D7,DB!A:K,11,0),"")</f>
        <v>R4</v>
      </c>
      <c r="C7" s="37"/>
      <c r="D7" s="126" t="s">
        <v>7803</v>
      </c>
      <c r="E7" s="37"/>
      <c r="F7" s="38"/>
      <c r="G7" s="39">
        <f t="shared" ca="1" si="1"/>
        <v>45939.987379861108</v>
      </c>
      <c r="H7" s="38"/>
      <c r="I7" s="37" t="str">
        <f>IFERROR(VLOOKUP(D7,DB!A:F,6,0),"")</f>
        <v>Generator-SG</v>
      </c>
      <c r="J7" s="37" t="str">
        <f>IFERROR(VLOOKUP(D7,DB!A:G,7,0),"")</f>
        <v>Dead</v>
      </c>
      <c r="K7" s="37"/>
      <c r="L7" s="37" t="str">
        <f>IFERROR(VLOOKUP(D7,DB!A:I,9,0),"")</f>
        <v>Zain</v>
      </c>
    </row>
    <row r="8" spans="1:13" ht="15">
      <c r="A8" s="37"/>
      <c r="B8" s="37" t="str">
        <f>IFERROR(VLOOKUP(D8,DB!A:K,11,0),"")</f>
        <v/>
      </c>
      <c r="C8" s="37"/>
      <c r="D8" s="126"/>
      <c r="E8" s="37"/>
      <c r="F8" s="38"/>
      <c r="G8" s="39">
        <f t="shared" ca="1" si="1"/>
        <v>45939.987379861108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45939.987379861108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45939.987379861108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45939.987379861108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45939.987379861108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45939.987379861108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45939.987379861108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45939.987379861108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45939.987379861108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45939.987379861108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45939.987379861108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ref="G19:G50" ca="1" si="2">IFERROR(NOW()-F19,"")</f>
        <v>45939.987379861108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45939.987379861108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45939.987379861108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45939.987379861108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45939.987379861108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45939.987379861108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45939.987379861108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45939.987379861108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45939.987379861108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45939.987379861108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45939.987379861108</v>
      </c>
      <c r="H29" s="38"/>
      <c r="I29" s="37" t="str">
        <f>IFERROR(VLOOKUP(D29,DB!A:F,6,0),"")</f>
        <v/>
      </c>
      <c r="J29" s="37" t="str">
        <f>IFERROR(VLOOKUP(D29,DB!A:G,7,0),"")</f>
        <v/>
      </c>
      <c r="K29" s="37"/>
      <c r="L29" s="37" t="str">
        <f>IFERROR(VLOOKUP(D29,DB!A:I,9,0),"")</f>
        <v/>
      </c>
    </row>
    <row r="30" spans="1:12" ht="15">
      <c r="A30" s="84"/>
      <c r="B30" s="84" t="str">
        <f>IFERROR(VLOOKUP(D30,DB!A:K,11,0),"")</f>
        <v/>
      </c>
      <c r="C30" s="84"/>
      <c r="D30" s="84"/>
      <c r="E30" s="84"/>
      <c r="F30" s="123"/>
      <c r="G30" s="124">
        <f t="shared" ca="1" si="2"/>
        <v>45939.987379861108</v>
      </c>
      <c r="H30" s="123"/>
      <c r="I30" s="84" t="str">
        <f>IFERROR(VLOOKUP(D30,DB!A:F,6,0),"")</f>
        <v/>
      </c>
      <c r="J30" s="84" t="str">
        <f>IFERROR(VLOOKUP(D30,DB!A:G,7,0),"")</f>
        <v/>
      </c>
      <c r="K30" s="84"/>
      <c r="L30" s="84" t="str">
        <f>IFERROR(VLOOKUP(D30,DB!A:I,9,0),"")</f>
        <v/>
      </c>
    </row>
    <row r="31" spans="1:12" ht="15">
      <c r="A31" s="37"/>
      <c r="B31" s="37" t="str">
        <f>IFERROR(VLOOKUP(D31,DB!A:K,11,0),"")</f>
        <v/>
      </c>
      <c r="C31" s="37"/>
      <c r="D31" s="37"/>
      <c r="E31" s="37"/>
      <c r="F31" s="38"/>
      <c r="G31" s="39">
        <f t="shared" ca="1" si="2"/>
        <v>45939.987379861108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45939.987379861108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45939.987379861108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45939.987379861108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45939.987379861108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45939.987379861108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45939.987379861108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45939.987379861108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45939.987379861108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45939.987379861108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45939.987379861108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45939.987379861108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45939.987379861108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45939.987379861108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45939.987379861108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45939.987379861108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45939.987379861108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45939.987379861108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45939.987379861108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45939.987379861108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ref="G51:G82" ca="1" si="3">IFERROR(NOW()-F51,"")</f>
        <v>45939.987379861108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45939.987379861108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45939.987379861108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45939.987379861108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45939.987379861108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45939.987379861108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45939.987379861108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45939.987379861108</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3"/>
      <c r="G59" s="124">
        <f t="shared" ca="1" si="3"/>
        <v>45939.987379861108</v>
      </c>
      <c r="H59" s="123"/>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t="shared" ca="1" si="3"/>
        <v>45939.987379861108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45939.987379861108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45939.987379861108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45939.987379861108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45939.987379861108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45939.987379861108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45939.987379861108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45939.987379861108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45939.987379861108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45939.987379861108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45939.987379861108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45939.987379861108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45939.987379861108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45939.987379861108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45939.987379861108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45939.987379861108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45939.987379861108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45939.987379861108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45939.987379861108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45939.987379861108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45939.987379861108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45939.987379861108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45939.987379861108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ref="G83:G114" ca="1" si="4">IFERROR(NOW()-F83,"")</f>
        <v>45939.987379861108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45939.987379861108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45939.987379861108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45939.987379861108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45939.987379861108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45939.987379861108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45939.987379861108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45939.987379861108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45939.987379861108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45939.987379861108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45939.987379861108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45939.987379861108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45939.987379861108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45939.987379861108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45939.987379861108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45939.987379861108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45939.987379861108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45939.987379861108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45939.987379861108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45939.987379861108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45939.987379861108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45939.987379861108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45939.987379861108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45939.987379861108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45939.987379861108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45939.987379861108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45939.987379861108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45939.987379861108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45939.987379861108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45939.987379861108</v>
      </c>
      <c r="H112" s="38"/>
      <c r="I112" s="37" t="str">
        <f>IFERROR(VLOOKUP(D112,DB!A:F,6,0),"")</f>
        <v/>
      </c>
      <c r="J112" s="37" t="str">
        <f>IFERROR(VLOOKUP(D112,DB!A:G,7,0),"")</f>
        <v/>
      </c>
      <c r="K112" s="37"/>
      <c r="L112" s="37" t="str">
        <f>IFERROR(VLOOKUP(D112,DB!A:I,9,0),"")</f>
        <v/>
      </c>
    </row>
    <row r="113" spans="1:12" ht="15">
      <c r="A113" s="84"/>
      <c r="B113" s="84" t="str">
        <f>IFERROR(VLOOKUP(D113,DB!A:K,11,0),"")</f>
        <v/>
      </c>
      <c r="C113" s="84"/>
      <c r="D113" s="84"/>
      <c r="E113" s="84"/>
      <c r="F113" s="123"/>
      <c r="G113" s="124">
        <f t="shared" ca="1" si="4"/>
        <v>45939.987379861108</v>
      </c>
      <c r="H113" s="123"/>
      <c r="I113" s="84" t="str">
        <f>IFERROR(VLOOKUP(D113,DB!A:F,6,0),"")</f>
        <v/>
      </c>
      <c r="J113" s="84" t="str">
        <f>IFERROR(VLOOKUP(D113,DB!A:G,7,0),"")</f>
        <v/>
      </c>
      <c r="K113" s="84"/>
      <c r="L113" s="84" t="str">
        <f>IFERROR(VLOOKUP(D113,DB!A:I,9,0),"")</f>
        <v/>
      </c>
    </row>
    <row r="114" spans="1:12" ht="15"/>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5" ht="15"/>
    <row r="776" ht="15"/>
    <row r="783" ht="15"/>
    <row r="786" ht="15"/>
    <row r="788" ht="15"/>
    <row r="791" ht="15"/>
    <row r="799" ht="15"/>
    <row r="800" ht="15"/>
    <row r="802" ht="15"/>
    <row r="803" ht="15"/>
    <row r="807" ht="15"/>
    <row r="808" ht="15"/>
    <row r="810" ht="15"/>
    <row r="811" ht="15"/>
    <row r="812" ht="15"/>
    <row r="813" ht="15"/>
    <row r="814" ht="15"/>
    <row r="815" ht="15"/>
    <row r="816" ht="15"/>
    <row r="817"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4" ht="15"/>
    <row r="912" ht="15"/>
    <row r="913" ht="15"/>
    <row r="915" ht="15"/>
    <row r="916" ht="15"/>
    <row r="917" ht="15"/>
    <row r="919" ht="15"/>
    <row r="920" ht="15"/>
    <row r="924" ht="15"/>
    <row r="925" ht="15"/>
    <row r="927" ht="15"/>
    <row r="928" ht="15"/>
    <row r="930" ht="15"/>
    <row r="931" ht="15"/>
    <row r="932" ht="15"/>
    <row r="933" ht="15"/>
    <row r="934" ht="15"/>
    <row r="935" ht="15"/>
    <row r="936" ht="15"/>
    <row r="937" ht="15"/>
    <row r="938" ht="15"/>
    <row r="940" ht="15"/>
    <row r="941" ht="15"/>
    <row r="943" ht="15"/>
    <row r="944"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86" ht="15"/>
    <row r="987" ht="15"/>
    <row r="988" ht="15"/>
    <row r="989" ht="15"/>
    <row r="990" ht="15"/>
    <row r="991" ht="15"/>
    <row r="992" ht="15"/>
    <row r="993" ht="15"/>
    <row r="995" ht="15"/>
    <row r="996" ht="15"/>
    <row r="998" ht="15"/>
    <row r="999" ht="15"/>
    <row r="1002" ht="15"/>
    <row r="1003" ht="15"/>
    <row r="1006" ht="15"/>
    <row r="1009" ht="15"/>
    <row r="1010" ht="15"/>
    <row r="1012" ht="15"/>
    <row r="1013" ht="15"/>
    <row r="1015" ht="15"/>
    <row r="1016" ht="15"/>
    <row r="1018" ht="15"/>
    <row r="1019"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211" ht="15"/>
    <row r="1212" ht="15"/>
    <row r="1214" ht="15"/>
    <row r="1215"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9" ht="15"/>
    <row r="1286" ht="15"/>
    <row r="1289" ht="15"/>
    <row r="1290" ht="15"/>
    <row r="1292" ht="15"/>
    <row r="1293" ht="15"/>
    <row r="1294" ht="15"/>
    <row r="1297" ht="15"/>
    <row r="1298" ht="15"/>
    <row r="1301" ht="15"/>
    <row r="1303" ht="15"/>
    <row r="1304" ht="15"/>
    <row r="1306" ht="15"/>
    <row r="1307" ht="15"/>
    <row r="1309" ht="15"/>
    <row r="1310"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6" ht="15"/>
    <row r="1344" ht="15"/>
    <row r="1346" ht="15"/>
    <row r="1347" ht="15"/>
    <row r="1348" ht="15"/>
    <row r="1349" ht="15"/>
    <row r="1350" ht="15"/>
    <row r="1351" ht="15"/>
    <row r="1352" ht="15"/>
    <row r="1353" ht="15"/>
    <row r="1354" ht="15"/>
    <row r="1355" ht="15"/>
    <row r="1356" ht="15"/>
    <row r="1357" ht="15"/>
    <row r="1358" ht="15"/>
    <row r="1359" ht="15"/>
    <row r="1360" ht="15"/>
    <row r="1361" ht="15"/>
    <row r="1362" ht="15"/>
    <row r="1364"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39075</v>
      </c>
      <c r="B2" s="149" t="s">
        <v>5398</v>
      </c>
      <c r="C2" s="148">
        <v>1</v>
      </c>
      <c r="D2" s="149" t="s">
        <v>34463</v>
      </c>
      <c r="E2" s="148" t="s">
        <v>39076</v>
      </c>
      <c r="F2" s="150">
        <v>45926.772847222222</v>
      </c>
      <c r="G2" s="151">
        <f ca="1">IFERROR(NOW()-F2,"-")</f>
        <v>13.21453263888543</v>
      </c>
      <c r="H2" s="152">
        <v>45927.449074074102</v>
      </c>
      <c r="I2" s="149" t="str">
        <f>IFERROR(VLOOKUP(D2,DB!A:F,6,0),"")</f>
        <v>SCECO</v>
      </c>
      <c r="J2" s="149" t="str">
        <f>IFERROR(VLOOKUP(D2,DB!A:G,7,0),"")</f>
        <v>Weak</v>
      </c>
      <c r="K2" s="148" t="s">
        <v>39077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39078</v>
      </c>
      <c r="B3" s="149" t="str">
        <f>IFERROR(VLOOKUP(D3,DB!A:K,11,0),"")</f>
        <v>R6</v>
      </c>
      <c r="C3" s="148">
        <v>1</v>
      </c>
      <c r="D3" s="149" t="s">
        <v>34282</v>
      </c>
      <c r="E3" s="148" t="s">
        <v>38964</v>
      </c>
      <c r="F3" s="152">
        <v>45939.529062499998</v>
      </c>
      <c r="G3" s="151">
        <f ca="1">IFERROR(NOW()-F3,"-")</f>
        <v>0.45831736110994825</v>
      </c>
      <c r="H3" s="152">
        <v>45927.987534722219</v>
      </c>
      <c r="I3" s="149" t="str">
        <f>IFERROR(VLOOKUP(D3,DB!A:F,6,0),"")</f>
        <v>SCECO</v>
      </c>
      <c r="J3" s="149" t="str">
        <f>IFERROR(VLOOKUP(D3,DB!A:G,7,0),"")</f>
        <v>Vandalized</v>
      </c>
      <c r="K3" s="148" t="s">
        <v>39079</v>
      </c>
      <c r="L3" s="149" t="str">
        <f>IFERROR(VLOOKUP(D3,DB!A:I,9,0),"")</f>
        <v>Latis</v>
      </c>
    </row>
    <row r="4" spans="1:16383" ht="31.5" customHeight="1">
      <c r="A4" s="148" t="s">
        <v>39080</v>
      </c>
      <c r="B4" s="149" t="s">
        <v>5398</v>
      </c>
      <c r="C4" s="148">
        <v>1</v>
      </c>
      <c r="D4" s="149" t="s">
        <v>32861</v>
      </c>
      <c r="E4" s="148" t="s">
        <v>39076</v>
      </c>
      <c r="F4" s="150">
        <v>45933.880972222221</v>
      </c>
      <c r="G4" s="151">
        <f ca="1">IFERROR(NOW()-F4,"-")</f>
        <v>6.1064076388865942</v>
      </c>
      <c r="H4" s="152">
        <v>45929.455266203702</v>
      </c>
      <c r="I4" s="149" t="str">
        <f>IFERROR(VLOOKUP(D4,DB!A:F,6,0),"")</f>
        <v>SCECO</v>
      </c>
      <c r="J4" s="149" t="str">
        <f>IFERROR(VLOOKUP(D4,DB!A:G,7,0),"")</f>
        <v>In progress</v>
      </c>
      <c r="K4" s="148" t="s">
        <v>39081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39082</v>
      </c>
      <c r="B5" s="149" t="s">
        <v>5398</v>
      </c>
      <c r="C5" s="148">
        <v>1</v>
      </c>
      <c r="D5" s="149" t="s">
        <v>33408</v>
      </c>
      <c r="E5" s="148" t="s">
        <v>38964</v>
      </c>
      <c r="F5" s="150">
        <v>45939.857638888891</v>
      </c>
      <c r="G5" s="151">
        <f ca="1">IFERROR(NOW()-F5,"-")</f>
        <v>0.12974097221740521</v>
      </c>
      <c r="H5" s="152">
        <v>45934.470231481479</v>
      </c>
      <c r="I5" s="149" t="str">
        <f>IFERROR(VLOOKUP(D5,DB!A:F,6,0),"")</f>
        <v>SCECO</v>
      </c>
      <c r="J5" s="149" t="str">
        <f>IFERROR(VLOOKUP(D5,DB!A:G,7,0),"")</f>
        <v>Dead</v>
      </c>
      <c r="K5" s="148" t="s">
        <v>39081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39083</v>
      </c>
      <c r="B6" s="156" t="str">
        <f>IFERROR(VLOOKUP(D6,DB!A:K,11,0),"")</f>
        <v>R6</v>
      </c>
      <c r="C6" s="156">
        <v>1</v>
      </c>
      <c r="D6" s="156" t="s">
        <v>33325</v>
      </c>
      <c r="E6" s="156" t="s">
        <v>38964</v>
      </c>
      <c r="F6" s="161">
        <v>45939.789467592593</v>
      </c>
      <c r="G6" s="151">
        <f ca="1">IFERROR(NOW()-F6,"-")</f>
        <v>0.1979122685152106</v>
      </c>
      <c r="H6" s="161">
        <v>45939.783831018518</v>
      </c>
      <c r="I6" s="156" t="str">
        <f>IFERROR(VLOOKUP(D6,DB!A:F,6,0),"")</f>
        <v>Generator-SG</v>
      </c>
      <c r="J6" s="156" t="str">
        <f>IFERROR(VLOOKUP(D6,DB!A:G,7,0),"")</f>
        <v>Vandalized</v>
      </c>
      <c r="K6" s="156" t="s">
        <v>39084</v>
      </c>
      <c r="L6" s="156" t="str">
        <f>IFERROR(VLOOKUP(D6,DB!A:I,9,0),"")</f>
        <v>Latis</v>
      </c>
    </row>
    <row r="7" spans="1:16383" ht="31.5" customHeight="1">
      <c r="A7" s="156"/>
      <c r="B7" s="156" t="str">
        <f>IFERROR(VLOOKUP(D7,DB!A:K,11,0),"")</f>
        <v/>
      </c>
      <c r="C7" s="156"/>
      <c r="D7" s="156"/>
      <c r="E7" s="156"/>
      <c r="F7" s="156"/>
      <c r="G7" s="151">
        <f ca="1">IFERROR(NOW()-F7,"-")</f>
        <v>45939.987379861108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45939.987379861108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45939.987379861108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45939.987379861108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45939.987379861108</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45939.987379861108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45939.987379861108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45939.987379861108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45939.987379861108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45939.987379861108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45939.987379861108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45939.987379861108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45939.987379861108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45939.987379861108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45939.987379861108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45939.987379861108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45939.987379861108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45939.987379861108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45939.987379861108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45939.987379861108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45939.987379861108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45939.987379861108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45939.987379861108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45939.987379861108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45939.987379861108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45939.987379861108</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45939.987379861108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45939.987379861108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45939.987379861108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45939.987379861108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45939.987379861108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45939.987379861108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45939.987379861108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45939.987379861108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45939.987379861108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45939.987379861108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45939.987379861108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45939.987379861108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45939.987379861108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45939.987379861108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45939.987379861108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45939.987379861108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45939.987379861108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45939.987379861108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45939.987379861108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45939.987379861108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45939.987379861108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45939.987379861108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45939.987379861108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45939.987379861108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45939.987379861108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45939.987379861108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45939.987379861108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45939.987379861108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45939.987379861108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45939.987379861108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45939.987379861108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45939.987379861108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45939.987379861108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45939.987379861108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45939.987379861108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45939.987379861108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45939.987379861108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45939.987379861108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45939.987379861108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45939.987379861108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45939.987379861108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45939.987379861108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45939.987379861108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45939.987379861108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45939.987379861108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45939.987379861108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45939.987379861108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45939.987379861108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45939.987379861108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45939.987379861108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45939.987379861108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45939.987379861108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45939.987379861108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45939.987379861108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45939.987379861108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45939.987379861108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45939.987379861108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45939.987379861108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45939.987379861108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45939.987379861108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45939.987379861108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45939.987379861108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45939.987379861108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45939.987379861108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45939.987379861108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45939.987379861108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45939.987379861108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45939.987379861108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45939.987379861108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45939.987379861108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45939.987379861108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45939.987379861108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45939.987379861108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45939.987379861108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45939.987379861108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45939.987379861108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45939.987379861108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45939.987379861108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45939.987379861108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45939.987379861108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45939.987379861108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45939.987379861108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45939.987379861108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45939.987379861108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45939.987379861108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45939.987379861108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45939.987379861108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45939.987379861108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45939.987379861108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45939.987379861108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45939.987379861108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45939.987379861108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45939.987379861108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45939.987379861108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45939.987379861108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45939.987379861108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45939.987379861108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45939.987379861108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45939.987379861108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45939.987379861108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45939.987379861108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45939.987379861108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45939.987379861108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45939.987379861108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45939.987379861108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45939.987379861108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45939.987379861108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45939.987379861108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45939.987379861108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45939.987379861108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45939.987379861108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45939.987379861108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45939.987379861108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45939.987379861108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45939.987379861108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45939.987379861108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45939.987379861108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45939.987379861108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45939.987379861108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45939.987379861108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45939.987379861108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45939.987379861108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45939.987379861108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45939.987379861108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45939.987379861108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45939.987379861108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45939.987379861108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45939.987379861108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45939.987379861108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45939.987379861108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45939.987379861108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45939.987379861108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45939.987379861108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45939.987379861108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45939.987379861108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45939.987379861108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45939.987379861108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45939.987379861108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45939.987379861108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45939.987379861108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45939.987379861108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45939.987379861108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45939.987379861108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45939.987379861108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45939.987379861108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45939.987379861108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45939.987379861108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45939.987379861108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45939.987379861108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45939.987379861108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45939.987379861108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45939.987379861108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45939.987379861108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45939.987379861108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45939.987379861108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45939.987379861108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45939.987379861108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45939.987379861108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45939.987379861108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45939.987379861108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45939.987379861108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45939.987379861108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45939.987379861108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45939.987379861108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45939.987379861108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45939.987379861108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45939.987379861108</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2025-10-09T20:41:58Z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