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06" documentId="13_ncr:1_{F6CB121F-512D-4AA6-A0C1-0FB36C537598}" xr6:coauthVersionLast="47" xr6:coauthVersionMax="47" xr10:uidLastSave="{9BF59124-CF39-4C97-A996-8D2AD8CC3002}"/>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 l="1"/>
  <c r="G7" i="6"/>
  <c r="J14"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J3" i="1"/>
  <c r="J4" i="1"/>
  <c r="J5" i="1"/>
  <c r="J6" i="1"/>
  <c r="J7" i="1"/>
  <c r="J8" i="1"/>
  <c r="J9" i="1"/>
  <c r="J10" i="1"/>
  <c r="J11" i="1"/>
  <c r="J12" i="1"/>
  <c r="J13"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<sst xmlns="http://schemas.openxmlformats.org/spreadsheetml/2006/main" count="178601" uniqueCount="39085">
  <si>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</si>
  <si>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</si>
  <si>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</si>
  <si>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</si>
  <si>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</si>
  <si>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</si>
  <si>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</si>
  <si>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</si>
  <si>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</si>
  <si>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</si>
  <si>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</si>
  <si>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</si>
  <si>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</si>
  <si>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</si>
  <si>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</si>
  <si>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</si>
  <si>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</si>
  <si>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</si>
  <si>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</si>
  <si>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</si>
  <si>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</si>
  <si>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</si>
  <si>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</si>
  <si>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</si>
  <si>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</si>
  <si>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</si>
  <si>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</si>
  <si>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</si>
  <si>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</si>
  <si>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</si>
  <si>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</si>
  <si>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</si>
  <si>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</si>
  <si>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</si>
  <si>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</si>
  <si>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</si>
  <si>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</si>
  <si>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</si>
  <si>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</si>
  <si>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</si>
  <si>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</si>
  <si>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</si>
  <si>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</si>
  <si>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</si>
  <si>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</si>
  <si>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</si>
  <si>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</si>
  <si>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</si>
  <si>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</si>
  <si>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</si>
  <si>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</si>
  <si>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</si>
  <si>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</si>
  <si>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</si>
  <si>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</si>
  <si>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</si>
  <si>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</si>
  <si>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</si>
  <si>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</si>
  <si>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</si>
  <si>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</si>
  <si>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</si>
  <si>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</si>
  <si>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</si>
  <si>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</si>
  <si>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</si>
  <si>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</si>
  <si>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</si>
  <si>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</si>
  <si>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</si>
  <si>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</si>
  <si>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</si>
  <si>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</si>
  <si>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</si>
  <si>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</si>
  <si>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</si>
  <si>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</si>
  <si>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</si>
  <si>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</si>
  <si>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</si>
  <si>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</si>
  <si>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</si>
  <si>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</si>
  <si>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</si>
  <si>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</si>
  <si>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</si>
  <si>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</si>
  <si>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</si>
  <si>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</si>
  <si>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</si>
  <si>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</si>
  <si>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</si>
  <si>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</si>
  <si>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</si>
  <si>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</si>
  <si>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</si>
  <si>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</si>
  <si>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</si>
  <si>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</si>
  <si>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</si>
  <si>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</si>
  <si>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</si>
  <si>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</si>
  <si>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</si>
  <si>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</si>
  <si>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</si>
  <si>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</si>
  <si>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</si>
  <si>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</si>
  <si>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</si>
  <si>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</si>
  <si>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</si>
  <si>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</si>
  <si>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</si>
  <si>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</si>
  <si>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</si>
  <si>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</si>
  <si>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</si>
  <si>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</si>
  <si>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</si>
  <si>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</si>
  <si>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</si>
  <si>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</si>
  <si>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</si>
  <si>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</si>
  <si>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</si>
  <si>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</si>
  <si>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</si>
  <si>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</si>
  <si>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</si>
  <si>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</si>
  <si>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</si>
  <si>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</si>
  <si>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</si>
  <si>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</si>
  <si>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</si>
  <si>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</si>
  <si>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</si>
  <si>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</si>
  <si>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</si>
  <si>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</si>
  <si>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</si>
  <si>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</si>
  <si>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</si>
  <si>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</si>
  <si>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</si>
  <si>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</si>
  <si>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</si>
  <si>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</si>
  <si>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</si>
  <si>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</si>
  <si>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</si>
  <si>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</si>
  <si>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</si>
  <si>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</si>
  <si>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</si>
  <si>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</si>
  <si>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</si>
  <si>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</si>
  <si>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</si>
  <si>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</si>
  <si>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</si>
  <si>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</si>
  <si>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</si>
  <si>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</si>
  <si>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</si>
  <si>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</si>
  <si>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</si>
  <si>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</si>
  <si>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</si>
  <si>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</si>
  <si>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</si>
  <si>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</si>
  <si>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</si>
  <si>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</si>
  <si>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</si>
  <si>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</si>
  <si>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</si>
  <si>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</si>
  <si>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</si>
  <si>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</si>
  <si>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</si>
  <si>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</si>
  <si>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</si>
  <si>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</si>
  <si>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</si>
  <si>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</si>
  <si>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</si>
  <si>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</si>
  <si>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</si>
  <si>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</si>
  <si>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</si>
  <si>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</si>
  <si>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</si>
  <si>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</si>
  <si>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</si>
  <si>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</si>
  <si>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</si>
  <si>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</si>
  <si>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</si>
  <si>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</si>
  <si>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</si>
  <si>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</si>
  <si>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</si>
  <si>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</si>
  <si>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</si>
  <si>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</si>
  <si>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</si>
  <si>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</si>
  <si>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</si>
  <si>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</si>
  <si>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</si>
  <si>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</si>
  <si>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</si>
  <si>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</si>
  <si>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</si>
  <si>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</si>
  <si>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</si>
  <si>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</si>
  <si>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</si>
  <si>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</si>
  <si>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</si>
  <si>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</si>
  <si>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</si>
  <si>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</si>
  <si>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</si>
  <si>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</si>
  <si>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</si>
  <si>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</si>
  <si>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</si>
  <si>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</si>
  <si>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</si>
  <si>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</si>
  <si>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</si>
  <si>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</si>
  <si>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</si>
  <si>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</si>
  <si>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</si>
  <si>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</si>
  <si>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</si>
  <si>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</si>
  <si>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</si>
  <si>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</si>
  <si>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</si>
  <si>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</si>
  <si>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</si>
  <si>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</si>
  <si>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</si>
  <si>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</si>
  <si>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</si>
  <si>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</si>
  <si>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</si>
  <si>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</si>
  <si>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</si>
  <si>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</si>
  <si>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</si>
  <si>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</si>
  <si>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</si>
  <si>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</si>
  <si>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</si>
  <si>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</si>
  <si>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</si>
  <si>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</si>
  <si>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</si>
  <si>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</si>
  <si>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</si>
  <si>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</si>
  <si>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</si>
  <si>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</si>
  <si>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</si>
  <si>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</si>
  <si>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</si>
  <si>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</si>
  <si>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</si>
  <si>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</si>
  <si>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</si>
  <si>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</si>
  <si>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</si>
  <si>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</si>
  <si>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</si>
  <si>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</si>
  <si>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</si>
  <si>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</si>
  <si>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</si>
  <si>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</si>
  <si>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</si>
  <si>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</si>
  <si>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</si>
  <si>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</si>
  <si>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</si>
  <si>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</si>
  <si>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</si>
  <si>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</si>
  <si>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</si>
  <si>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</si>
  <si>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</si>
  <si>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</si>
  <si>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</si>
  <si>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</si>
  <si>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</si>
  <si>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</si>
  <si>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</si>
  <si>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</si>
  <si>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</si>
  <si>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</si>
  <si>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</si>
  <si>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</si>
  <si>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</si>
  <si>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</si>
  <si>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</si>
  <si>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</si>
  <si>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</si>
  <si>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</si>
  <si>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</si>
  <si>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</si>
  <si>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</si>
  <si>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</si>
  <si>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</si>
  <si>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</si>
  <si>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</si>
  <si>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</si>
  <si>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</si>
  <si>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</si>
  <si>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</si>
  <si>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</si>
  <si>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</si>
  <si>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</si>
  <si>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</si>
  <si>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</si>
  <si>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</si>
  <si>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</si>
  <si>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</si>
  <si>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</si>
  <si>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</si>
  <si>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</si>
  <si>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</si>
  <si>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</si>
  <si>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</si>
  <si>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</si>
  <si>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</si>
  <si>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</si>
  <si>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</si>
  <si>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</si>
  <si>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</si>
  <si>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</si>
  <si>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</si>
  <si>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</si>
  <si>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</si>
  <si>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</si>
  <si>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</si>
  <si>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</si>
  <si>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</si>
  <si>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</si>
  <si>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</si>
  <si>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</si>
  <si>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</si>
  <si>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</si>
  <si>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</si>
  <si>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</si>
  <si>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</si>
  <si>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</si>
  <si>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</si>
  <si>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</si>
  <si>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</si>
  <si>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</si>
  <si>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</si>
  <si>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</si>
  <si>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</si>
  <si>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</si>
  <si>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</si>
  <si>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</si>
  <si>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</si>
  <si>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</si>
  <si>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</si>
  <si>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</si>
  <si>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</si>
  <si>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</si>
  <si>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</si>
  <si>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</si>
  <si>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</si>
  <si>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</si>
  <si>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</si>
  <si>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</si>
  <si>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</si>
  <si>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</si>
  <si>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</si>
  <si>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</si>
  <si>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</si>
  <si>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</si>
  <si>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</si>
  <si>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</si>
  <si>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</si>
  <si>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</si>
  <si>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</si>
  <si>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</si>
  <si>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</si>
  <si>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</si>
  <si>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</si>
  <si>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</si>
  <si>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</si>
  <si>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</si>
  <si>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</si>
  <si>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</si>
  <si>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</si>
  <si>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</si>
  <si>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</si>
  <si>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</si>
  <si>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</si>
  <si>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</si>
  <si>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</si>
  <si>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</si>
  <si>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</si>
  <si>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</si>
  <si>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</si>
  <si>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</si>
  <si>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</si>
  <si>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</si>
  <si>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</si>
  <si>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</si>
  <si>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</si>
  <si>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</si>
  <si>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</si>
  <si>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</si>
  <si>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</si>
  <si>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</si>
  <si>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</si>
  <si>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</si>
  <si>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</si>
  <si>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</si>
  <si>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</si>
  <si>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</si>
  <si>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</si>
  <si>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</si>
  <si>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</si>
  <si>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</si>
  <si>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</si>
  <si>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</si>
  <si>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</si>
  <si>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</si>
  <si>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</si>
  <si>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</si>
  <si>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</si>
  <si>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</si>
  <si>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</si>
  <si>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</si>
  <si>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</si>
  <si>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</si>
  <si>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</si>
  <si>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</si>
  <si>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</si>
  <si>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</si>
  <si>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</si>
  <si>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</si>
  <si>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</si>
  <si>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</si>
  <si>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</si>
  <si>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</si>
  <si>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</si>
  <si>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</si>
  <si>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</si>
  <si>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</si>
  <si>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</si>
  <si>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</si>
  <si>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</si>
  <si>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</si>
  <si>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</si>
  <si>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</si>
  <si>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</si>
  <si>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</si>
  <si>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</si>
  <si>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</si>
  <si>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</si>
  <si>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</si>
  <si>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</si>
  <si>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</si>
  <si>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</si>
  <si>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</si>
  <si>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</si>
  <si>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</si>
  <si>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</si>
  <si>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</si>
  <si>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</si>
  <si>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</si>
  <si>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</si>
  <si>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</si>
  <si>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</si>
  <si>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</si>
  <si>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</si>
  <si>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</si>
  <si>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</si>
  <si>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</si>
  <si>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</si>
  <si>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</si>
  <si>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</si>
  <si>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</si>
  <si>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</si>
  <si>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</si>
  <si>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</si>
  <si>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</si>
  <si>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</si>
  <si>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</si>
  <si>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</si>
  <si>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</si>
  <si>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</si>
  <si>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</si>
  <si>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</si>
  <si>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</si>
  <si>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</si>
  <si>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</si>
  <si>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</si>
  <si>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</si>
  <si>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</si>
  <si>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</si>
  <si>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</si>
  <si>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</si>
  <si>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</si>
  <si>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</si>
  <si>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</si>
  <si>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</si>
  <si>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</si>
  <si>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</si>
  <si>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</si>
  <si>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</si>
  <si>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</si>
  <si>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</si>
  <si>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</si>
  <si>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</si>
  <si>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</si>
  <si>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</si>
  <si>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</si>
  <si>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</si>
  <si>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</si>
  <si>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</si>
  <si>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</si>
  <si>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</si>
  <si>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</si>
  <si>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</si>
  <si>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</si>
  <si>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</si>
  <si>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</si>
  <si>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</si>
  <si>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</si>
  <si>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</si>
  <si>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</si>
  <si>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</si>
  <si>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</si>
  <si>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</si>
  <si>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</si>
  <si>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</si>
  <si>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</si>
  <si>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</si>
  <si>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</si>
  <si>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</si>
  <si>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</si>
  <si>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</si>
  <si>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</si>
  <si>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</si>
  <si>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</si>
  <si>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</si>
  <si>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</si>
  <si>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</si>
  <si>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</si>
  <si>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</si>
  <si>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</si>
  <si>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</si>
  <si>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</si>
  <si>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</si>
  <si>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</si>
  <si>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</si>
  <si>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</si>
  <si>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</si>
  <si>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</si>
  <si>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</si>
  <si>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</si>
  <si>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</si>
  <si>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</si>
  <si>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</si>
  <si>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</si>
  <si>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</si>
  <si>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</si>
  <si>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</si>
  <si>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</si>
  <si>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</si>
  <si>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</si>
  <si>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</si>
  <si>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</si>
  <si>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</si>
  <si>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</si>
  <si>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</si>
  <si>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</si>
  <si>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</si>
  <si>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</si>
  <si>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</si>
  <si>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</si>
  <si>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</si>
  <si>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</si>
  <si>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</si>
  <si>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</si>
  <si>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</si>
  <si>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</si>
  <si>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</si>
  <si>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</si>
  <si>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</si>
  <si>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</si>
  <si>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</si>
  <si>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</si>
  <si>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</si>
  <si>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</si>
  <si>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</si>
  <si>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</si>
  <si>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</si>
  <si>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</si>
  <si>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</si>
  <si>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</si>
  <si>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</si>
  <si>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</si>
  <si>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</si>
  <si>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</si>
  <si>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</si>
  <si>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</si>
  <si>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</si>
  <si>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</si>
  <si>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</si>
  <si>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</si>
  <si>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</si>
  <si>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</si>
  <si>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</si>
  <si>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</si>
  <si>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</si>
  <si>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</si>
  <si>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</si>
  <si>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</si>
  <si>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</si>
  <si>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</si>
  <si>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</si>
  <si>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</si>
  <si>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</si>
  <si>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</si>
  <si>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</si>
  <si>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</si>
  <si>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</si>
  <si>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</si>
  <si>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</si>
  <si>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</si>
  <si>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</si>
  <si>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</si>
  <si>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</si>
  <si>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</si>
  <si>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</si>
  <si>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</si>
  <si>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</si>
  <si>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</si>
  <si>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</si>
  <si>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</si>
  <si>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</si>
  <si>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</si>
  <si>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</si>
  <si>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</si>
  <si>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</si>
  <si>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</si>
  <si>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</si>
  <si>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</si>
  <si>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</si>
  <si>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</si>
  <si>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</si>
  <si>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</si>
  <si>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</si>
  <si>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</si>
  <si>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</si>
  <si>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</si>
  <si>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</si>
  <si>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</si>
  <si>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</si>
  <si>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</si>
  <si>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</si>
  <si>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</si>
  <si>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</si>
  <si>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</si>
  <si>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</si>
  <si>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</si>
  <si>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</si>
  <si>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</si>
  <si>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</si>
  <si>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</si>
  <si>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</si>
  <si>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</si>
  <si>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</si>
  <si>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</si>
  <si>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</si>
  <si>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</si>
  <si>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</si>
  <si>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</si>
  <si>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</si>
  <si>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</si>
  <si>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</si>
  <si>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</si>
  <si>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</si>
  <si>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</si>
  <si>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</si>
  <si>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</si>
  <si>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</si>
  <si>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</si>
  <si>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</si>
  <si>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</si>
  <si>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</si>
  <si>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</si>
  <si>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</si>
  <si>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</si>
  <si>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</si>
  <si>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</si>
  <si>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</si>
  <si>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</si>
  <si>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</si>
  <si>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</si>
  <si>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</si>
  <si>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</si>
  <si>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</si>
  <si>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</si>
  <si>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</si>
  <si>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</si>
  <si>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</si>
  <si>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</si>
  <si>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</si>
  <si>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</si>
  <si>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</si>
  <si>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</si>
  <si>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</si>
  <si>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</si>
  <si>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</si>
  <si>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</si>
  <si>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</si>
  <si>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</si>
  <si>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</si>
  <si>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</si>
  <si>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</si>
  <si>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</si>
  <si>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</si>
  <si>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</si>
  <si>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</si>
  <si>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</si>
  <si>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</si>
  <si>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</si>
  <si>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</si>
  <si>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</si>
  <si>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</si>
  <si>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</si>
  <si>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</si>
  <si>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</si>
  <si>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</si>
  <si>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</si>
  <si>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</si>
  <si>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</si>
  <si>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</si>
  <si>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</si>
  <si>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</si>
  <si>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</si>
  <si>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</si>
  <si>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</si>
  <si>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</si>
  <si>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</si>
  <si>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</si>
  <si>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</si>
  <si>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</si>
  <si>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</si>
  <si>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</si>
  <si>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</si>
  <si>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</si>
  <si>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</si>
  <si>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</si>
  <si>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</si>
  <si>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</si>
  <si>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</si>
  <si>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</si>
  <si>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</si>
  <si>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</si>
  <si>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</si>
  <si>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</si>
  <si>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</si>
  <si>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</si>
  <si>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</si>
  <si>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</si>
  <si>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</si>
  <si>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</si>
  <si>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</si>
  <si>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</si>
  <si>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</si>
  <si>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</si>
  <si>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</si>
  <si>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</si>
  <si>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</si>
  <si>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</si>
  <si>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</si>
  <si>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</si>
  <si>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</si>
  <si>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</si>
  <si>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</si>
  <si>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</si>
  <si>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</si>
  <si>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</si>
  <si>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</si>
  <si>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</si>
  <si>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</si>
  <si>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</si>
  <si>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</si>
  <si>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</si>
  <si>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</si>
  <si>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</si>
  <si>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</si>
  <si>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</si>
  <si>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</si>
  <si>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</si>
  <si>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</si>
  <si>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</si>
  <si>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</si>
  <si>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</si>
  <si>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</si>
  <si>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</si>
  <si>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</si>
  <si>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</si>
  <si>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</si>
  <si>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</si>
  <si>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</si>
  <si>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</si>
  <si>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</si>
  <si>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</si>
  <si>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</si>
  <si>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</si>
  <si>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</si>
  <si>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</si>
  <si>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</si>
  <si>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</si>
  <si>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</si>
  <si>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</si>
  <si>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</si>
  <si>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</si>
  <si>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</si>
  <si>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</si>
  <si>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</si>
  <si>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</si>
  <si>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</si>
  <si>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</si>
  <si>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</si>
  <si>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</si>
  <si>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</si>
  <si>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</si>
  <si>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</si>
  <si>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</si>
  <si>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</si>
  <si>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</si>
  <si>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</si>
  <si>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</si>
  <si>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</si>
  <si>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</si>
  <si>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</si>
  <si>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</si>
  <si>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</si>
  <si>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</si>
  <si>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</si>
  <si>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</si>
  <si>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</si>
  <si>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</si>
  <si>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</si>
  <si>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</si>
  <si>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</si>
  <si>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</si>
  <si>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</si>
  <si>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</si>
  <si>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</si>
  <si>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</si>
  <si>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</si>
  <si>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</si>
  <si>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</si>
  <si>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</si>
  <si>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</si>
  <si>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</si>
  <si>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</si>
  <si>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</si>
  <si>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</si>
  <si>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</si>
  <si>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</si>
  <si>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</si>
  <si>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</si>
  <si>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</si>
  <si>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</si>
  <si>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</si>
  <si>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</si>
  <si>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</si>
  <si>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</si>
  <si>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</si>
  <si>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</si>
  <si>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</si>
  <si>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</si>
  <si>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</si>
  <si>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</si>
  <si>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</si>
  <si>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</si>
  <si>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</si>
  <si>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</si>
  <si>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</si>
  <si>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</si>
  <si>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</si>
  <si>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</si>
  <si>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</si>
  <si>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</si>
  <si>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</si>
  <si>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</si>
  <si>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</si>
  <si>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</si>
  <si>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</si>
  <si>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</si>
  <si>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</si>
  <si>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</si>
  <si>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</si>
  <si>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</si>
  <si>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</si>
  <si>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</si>
  <si>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</si>
  <si>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</si>
  <si>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</si>
  <si>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</si>
  <si>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</si>
  <si>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</si>
  <si>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</si>
  <si>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</si>
  <si>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</si>
  <si>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</si>
  <si>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</si>
  <si>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</si>
  <si>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</si>
  <si>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</si>
  <si>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</si>
  <si>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</si>
  <si>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</si>
  <si>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</si>
  <si>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</si>
  <si>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</si>
  <si>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</si>
  <si>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</si>
  <si>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</si>
  <si>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</si>
  <si>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</si>
  <si>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</si>
  <si>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</si>
  <si>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</si>
  <si>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</si>
  <si>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</si>
  <si>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</si>
  <si>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</si>
  <si>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</si>
  <si>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</si>
  <si>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</si>
  <si>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</si>
  <si>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</si>
  <si>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</si>
  <si>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</si>
  <si>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</si>
  <si>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</si>
  <si>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</si>
  <si>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</si>
  <si>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</si>
  <si>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</si>
  <si>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</si>
  <si>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</si>
  <si>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</si>
  <si>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</si>
  <si>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</si>
  <si>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</si>
  <si>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</si>
  <si>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</si>
  <si>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</si>
  <si>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</si>
  <si>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</si>
  <si>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</si>
  <si>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</si>
  <si>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</si>
  <si>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</si>
  <si>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</si>
  <si>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</si>
  <si>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</si>
  <si>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</si>
  <si>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</si>
  <si>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</si>
  <si>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</si>
  <si>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</si>
  <si>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</si>
  <si>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</si>
  <si>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</si>
  <si>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</si>
  <si>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</si>
  <si>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</si>
  <si>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</si>
  <si>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</si>
  <si>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</si>
  <si>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</si>
  <si>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</si>
  <si>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</si>
  <si>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</si>
  <si>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</si>
  <si>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</si>
  <si>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</si>
  <si>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</si>
  <si>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</si>
  <si>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</si>
  <si>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</si>
  <si>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</si>
  <si>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</si>
  <si>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</si>
  <si>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</si>
  <si>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</si>
  <si>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</si>
  <si>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</si>
  <si>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</si>
  <si>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</si>
  <si>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</si>
  <si>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</si>
  <si>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</si>
  <si>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</si>
  <si>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</si>
  <si>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</si>
  <si>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</si>
  <si>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</si>
  <si>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</si>
  <si>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</si>
  <si>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</si>
  <si>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</si>
  <si>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</si>
  <si>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</si>
  <si>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</si>
  <si>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</si>
  <si>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</si>
  <si>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</si>
  <si>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</si>
  <si>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</si>
  <si>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</si>
  <si>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</si>
  <si>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</si>
  <si>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</si>
  <si>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</si>
  <si>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</si>
  <si>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</si>
  <si>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</si>
  <si>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</si>
  <si>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</si>
  <si>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</si>
  <si>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</si>
  <si>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</si>
  <si>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</si>
  <si>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</si>
  <si>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</si>
  <si>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</si>
  <si>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</si>
  <si>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</si>
  <si>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</si>
  <si>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</si>
  <si>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</si>
  <si>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</si>
  <si>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</si>
  <si>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</si>
  <si>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</si>
  <si>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</si>
  <si>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</si>
  <si>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</si>
  <si>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</si>
  <si>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</si>
  <si>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</si>
  <si>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</si>
  <si>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</si>
  <si>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</si>
  <si>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</si>
  <si>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</si>
  <si>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</si>
  <si>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</si>
  <si>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</si>
  <si>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</si>
  <si>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</si>
  <si>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</si>
  <si>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</si>
  <si>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</si>
  <si>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</si>
  <si>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</si>
  <si>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</si>
  <si>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</si>
  <si>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</si>
  <si>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</si>
  <si>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</si>
  <si>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</si>
  <si>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</si>
  <si>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</si>
  <si>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</si>
  <si>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</si>
  <si>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</si>
  <si>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</si>
  <si>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</si>
  <si>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</si>
  <si>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</si>
  <si>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</si>
  <si>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</si>
  <si>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</si>
  <si>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</si>
  <si>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</si>
  <si>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</si>
  <si>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</si>
  <si>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</si>
  <si>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</si>
  <si>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</si>
  <si>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</si>
  <si>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</si>
  <si>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</si>
  <si>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</si>
  <si>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</si>
  <si>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</si>
  <si>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</si>
  <si>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</si>
  <si>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</si>
  <si>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</si>
  <si>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</si>
  <si>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</si>
  <si>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</si>
  <si>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</si>
  <si>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</si>
  <si>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</si>
  <si>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</si>
  <si>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</si>
  <si>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</si>
  <si>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</si>
  <si>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</si>
  <si>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</si>
  <si>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</si>
  <si>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</si>
  <si>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</si>
  <si>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</si>
  <si>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</si>
  <si>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</si>
  <si>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</si>
  <si>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</si>
  <si>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</si>
  <si>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</si>
  <si>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</si>
  <si>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</si>
  <si>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</si>
  <si>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</si>
  <si>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</si>
  <si>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</si>
  <si>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</si>
  <si>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</si>
  <si>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</si>
  <si>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</si>
  <si>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</si>
  <si>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</si>
  <si>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</si>
  <si>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</si>
  <si>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</si>
  <si>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</si>
  <si>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</si>
  <si>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</si>
  <si>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</si>
  <si>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</si>
  <si>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</si>
  <si>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</si>
  <si>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</si>
  <si>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</si>
  <si>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</si>
  <si>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</si>
  <si>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</si>
  <si>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</si>
  <si>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</si>
  <si>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</si>
  <si>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</si>
  <si>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</si>
  <si>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</si>
  <si>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</si>
  <si>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</si>
  <si>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</si>
  <si>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</si>
  <si>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</si>
  <si>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</si>
  <si>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</si>
  <si>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</si>
  <si>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</si>
  <si>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</si>
  <si>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</si>
  <si>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</si>
  <si>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</si>
  <si>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</si>
  <si>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</si>
  <si>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</si>
  <si>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</si>
  <si>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</si>
  <si>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</si>
  <si>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</si>
  <si>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</si>
  <si>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</si>
  <si>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</si>
  <si>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</si>
  <si>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</si>
  <si>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</si>
  <si>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</si>
  <si>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</si>
  <si>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</si>
  <si>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</si>
  <si>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</si>
  <si>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</si>
  <si>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</si>
  <si>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</si>
  <si>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</si>
  <si>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</si>
  <si>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</si>
  <si>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</si>
  <si>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</si>
  <si>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</si>
  <si>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</si>
  <si>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</si>
  <si>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</si>
  <si>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</si>
  <si>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</si>
  <si>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</si>
  <si>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</si>
  <si>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</si>
  <si>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</si>
  <si>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</si>
  <si>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</si>
  <si>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</si>
  <si>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</si>
  <si>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</si>
  <si>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</si>
  <si>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</si>
  <si>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</si>
  <si>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</si>
  <si>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</si>
  <si>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</si>
  <si>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</si>
  <si>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</si>
  <si>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</si>
  <si>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</si>
  <si>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</si>
  <si>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</si>
  <si>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</si>
  <si>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</si>
  <si>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</si>
  <si>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</si>
  <si>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</si>
  <si>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</si>
  <si>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</si>
  <si>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</si>
  <si>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</si>
  <si>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</si>
  <si>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</si>
  <si>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</si>
  <si>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</si>
  <si>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</si>
  <si>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</si>
  <si>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</si>
  <si>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</si>
  <si>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</si>
  <si>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</si>
  <si>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</si>
  <si>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</si>
  <si>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</si>
  <si>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</si>
  <si>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</si>
  <si>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</si>
  <si>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</si>
  <si>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</si>
  <si>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</si>
  <si>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</si>
  <si>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</si>
  <si>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</si>
  <si>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</si>
  <si>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</si>
  <si>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</si>
  <si>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</si>
  <si>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</si>
  <si>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</si>
  <si>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</si>
  <si>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</si>
  <si>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</si>
  <si>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</si>
  <si>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</si>
  <si>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</si>
  <si>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</si>
  <si>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</si>
  <si>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</si>
  <si>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</si>
  <si>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</si>
  <si>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</si>
  <si>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</si>
  <si>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</si>
  <si>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</si>
  <si>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</si>
  <si>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</si>
  <si>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</si>
  <si>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</si>
  <si>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</si>
  <si>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</si>
  <si>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</si>
  <si>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</si>
  <si>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</si>
  <si>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</si>
  <si>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</si>
  <si>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</si>
  <si>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</si>
  <si>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</si>
  <si>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</si>
  <si>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</si>
  <si>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</si>
  <si>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</si>
  <si>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</si>
  <si>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</si>
  <si>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</si>
  <si>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</si>
  <si>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</si>
  <si>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</si>
  <si>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</si>
  <si>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</si>
  <si>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</si>
  <si>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</si>
  <si>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</si>
  <si>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</si>
  <si>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</si>
  <si>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</si>
  <si>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</si>
  <si>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</si>
  <si>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</si>
  <si>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</si>
  <si>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</si>
  <si>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</si>
  <si>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</si>
  <si>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</si>
  <si>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</si>
  <si>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</si>
  <si>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</si>
  <si>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</si>
  <si>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</si>
  <si>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</si>
  <si>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</si>
  <si>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</si>
  <si>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</si>
  <si>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</si>
  <si>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</si>
  <si>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</si>
  <si>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</si>
  <si>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</si>
  <si>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</si>
  <si>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</si>
  <si>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</si>
  <si>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</si>
  <si>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</si>
  <si>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</si>
  <si>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</si>
  <si>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</si>
  <si>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</si>
  <si>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</si>
  <si>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</si>
  <si>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</si>
  <si>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</si>
  <si>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</si>
  <si>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</si>
  <si>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</si>
  <si>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</si>
  <si>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</si>
  <si>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</si>
  <si>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</si>
  <si>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</si>
  <si>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</si>
  <si>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</si>
  <si>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</si>
  <si>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</si>
  <si>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</si>
  <si>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</si>
  <si>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</si>
  <si>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</si>
  <si>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</si>
  <si>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</si>
  <si>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</si>
  <si>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</si>
  <si>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</si>
  <si>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</si>
  <si>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</si>
  <si>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</si>
  <si>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</si>
  <si>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</si>
  <si>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</si>
  <si>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</si>
  <si>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</si>
  <si>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</si>
  <si>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</si>
  <si>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</si>
  <si>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</si>
  <si>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</si>
  <si>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</si>
  <si>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</si>
  <si>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</si>
  <si>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</si>
  <si>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</si>
  <si>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</si>
  <si>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</si>
  <si>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</si>
  <si>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</si>
  <si>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</si>
  <si>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</si>
  <si>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</si>
  <si>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</si>
  <si>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</si>
  <si>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</si>
  <si>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</si>
  <si>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</si>
  <si>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</si>
  <si>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</si>
  <si>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</si>
  <si>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</si>
  <si>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</si>
  <si>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</si>
  <si>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</si>
  <si>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</si>
  <si>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</si>
  <si>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</si>
  <si>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</si>
  <si>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</si>
  <si>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</si>
  <si>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</si>
  <si>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</si>
  <si>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</si>
  <si>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</si>
  <si>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</si>
  <si>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</si>
  <si>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</si>
  <si>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</si>
  <si>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</si>
  <si>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</si>
  <si>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</si>
  <si>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</si>
  <si>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</si>
  <si>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</si>
  <si>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</si>
  <si>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</si>
  <si>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</si>
  <si>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</si>
  <si>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</si>
  <si>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</si>
  <si>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</si>
  <si>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</si>
  <si>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</si>
  <si>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</si>
  <si>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</si>
  <si>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</si>
  <si>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</si>
  <si>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</si>
  <si>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</si>
  <si>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</si>
  <si>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</si>
  <si>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</si>
  <si>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</si>
  <si>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</si>
  <si>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</si>
  <si>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</si>
  <si>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</si>
  <si>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</si>
  <si>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</si>
  <si>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</si>
  <si>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</si>
  <si>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</si>
  <si>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</si>
  <si>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</si>
  <si>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</si>
  <si>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</si>
  <si>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</si>
  <si>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</si>
  <si>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</si>
  <si>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</si>
  <si>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</si>
  <si>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</si>
  <si>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</si>
  <si>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</si>
  <si>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</si>
  <si>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</si>
  <si>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</si>
  <si>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</si>
  <si>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</si>
  <si>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</si>
  <si>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</si>
  <si>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</si>
  <si>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</si>
  <si>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</si>
  <si>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</si>
  <si>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</si>
  <si>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</si>
  <si>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</si>
  <si>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</si>
  <si>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</si>
  <si>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</si>
  <si>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</si>
  <si>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</si>
  <si>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</si>
  <si>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</si>
  <si>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</si>
  <si>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</si>
  <si>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</si>
  <si>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</si>
  <si>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</si>
  <si>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</si>
  <si>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</si>
  <si>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</si>
  <si>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</si>
  <si>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</si>
  <si>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</si>
  <si>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</si>
  <si>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</si>
  <si>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</si>
  <si>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</si>
  <si>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</si>
  <si>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</si>
  <si>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</si>
  <si>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</si>
  <si>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</si>
  <si>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</si>
  <si>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</si>
  <si>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</si>
  <si>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</si>
  <si>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</si>
  <si>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</si>
  <si>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</si>
  <si>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</si>
  <si>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</si>
  <si>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</si>
  <si>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</si>
  <si>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</si>
  <si>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</si>
  <si>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</si>
  <si>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</si>
  <si>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</si>
  <si>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</si>
  <si>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</si>
  <si>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</si>
  <si>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</si>
  <si>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</si>
  <si>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</si>
  <si>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</si>
  <si>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</si>
  <si>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</si>
  <si>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</si>
  <si>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</si>
  <si>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</si>
  <si>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</si>
  <si>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</si>
  <si>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</si>
  <si>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</si>
  <si>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</si>
  <si>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</si>
  <si>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</si>
  <si>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</si>
  <si>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</si>
  <si>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</si>
  <si>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</si>
  <si>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</si>
  <si>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</si>
  <si>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</si>
  <si>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</si>
  <si>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</si>
  <si>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</si>
  <si>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</si>
  <si>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</si>
  <si>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</si>
  <si>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</si>
  <si>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</si>
  <si>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</si>
  <si>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</si>
  <si>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</si>
  <si>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</si>
  <si>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</si>
  <si>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</si>
  <si>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</si>
  <si>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</si>
  <si>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</si>
  <si>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</si>
  <si>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</si>
  <si>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</si>
  <si>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</si>
  <si>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</si>
  <si>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</si>
  <si>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</si>
  <si>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</si>
  <si>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</si>
  <si>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</si>
  <si>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</si>
  <si>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</si>
  <si>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</si>
  <si>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</si>
  <si>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</si>
  <si>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</si>
  <si>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</si>
  <si>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</si>
  <si>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</si>
  <si>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</si>
  <si>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</si>
  <si>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</si>
  <si>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</si>
  <si>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</si>
  <si>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</si>
  <si>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</si>
  <si>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</si>
  <si>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</si>
  <si>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</si>
  <si>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</si>
  <si>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</si>
  <si>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</si>
  <si>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</si>
  <si>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</si>
  <si>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</si>
  <si>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</si>
  <si>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</si>
  <si>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</si>
  <si>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</si>
  <si>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</si>
  <si>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</si>
  <si>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</si>
  <si>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</si>
  <si>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</si>
  <si>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</si>
  <si>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</si>
  <si>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</si>
  <si>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</si>
  <si>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</si>
  <si>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</si>
  <si>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</si>
  <si>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</si>
  <si>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</si>
  <si>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</si>
  <si>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</si>
  <si>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</si>
  <si>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</si>
  <si>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</si>
  <si>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</si>
  <si>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</si>
  <si>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</si>
  <si>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</si>
  <si>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</si>
  <si>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</si>
  <si>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</si>
  <si>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</si>
  <si>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</si>
  <si>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</si>
  <si>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</si>
  <si>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</si>
  <si>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</si>
  <si>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</si>
  <si>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</si>
  <si>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</si>
  <si>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</si>
  <si>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</si>
  <si>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</si>
  <si>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</si>
  <si>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</si>
  <si>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</si>
  <si>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</si>
  <si>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</si>
  <si>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</si>
  <si>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</si>
  <si>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</si>
  <si>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</si>
  <si>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</si>
  <si>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</si>
  <si>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</si>
  <si>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</si>
  <si>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</si>
  <si>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</si>
  <si>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</si>
  <si>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</si>
  <si>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</si>
  <si>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</si>
  <si>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</si>
  <si>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</si>
  <si>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</si>
  <si>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</si>
  <si>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</si>
  <si>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</si>
  <si>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</si>
  <si>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</si>
  <si>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</si>
  <si>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</si>
  <si>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</si>
  <si>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</si>
  <si>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</si>
  <si>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</si>
  <si>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</si>
  <si>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</si>
  <si>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</si>
  <si>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</si>
  <si>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</si>
  <si>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</si>
  <si>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</si>
  <si>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</si>
  <si>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</si>
  <si>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</si>
  <si>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</si>
  <si>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</si>
  <si>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</si>
  <si>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</si>
  <si>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</si>
  <si>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</si>
  <si>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</si>
  <si>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</si>
  <si>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</si>
  <si>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</si>
  <si>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</si>
  <si>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</si>
  <si>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</si>
  <si>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</si>
  <si>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</si>
  <si>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</si>
  <si>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</si>
  <si>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</si>
  <si>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</si>
  <si>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</si>
  <si>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</si>
  <si>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</si>
  <si>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</si>
  <si>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</si>
  <si>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</si>
  <si>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</si>
  <si>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</si>
  <si>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</si>
  <si>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</si>
  <si>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</si>
  <si>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</si>
  <si>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</si>
  <si>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</si>
  <si>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</si>
  <si>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</si>
  <si>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</si>
  <si>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</si>
  <si>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</si>
  <si>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</si>
  <si>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</si>
  <si>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</si>
  <si>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</si>
  <si>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</si>
  <si>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</si>
  <si>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</si>
  <si>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</si>
  <si>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</si>
  <si>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</si>
  <si>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</si>
  <si>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</si>
  <si>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</si>
  <si>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</si>
  <si>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</si>
  <si>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</si>
  <si>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</si>
  <si>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</si>
  <si>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</si>
  <si>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</si>
  <si>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</si>
  <si>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</si>
  <si>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</si>
  <si>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</si>
  <si>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</si>
  <si>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</si>
  <si>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</si>
  <si>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</si>
  <si>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</si>
  <si>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</si>
  <si>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</si>
  <si>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</si>
  <si>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</si>
  <si>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</si>
  <si>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</si>
  <si>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</si>
  <si>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</si>
  <si>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</si>
  <si>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</si>
  <si>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</si>
  <si>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</si>
  <si>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</si>
  <si>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</si>
  <si>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</si>
  <si>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</si>
  <si>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</si>
  <si>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</si>
  <si>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</si>
  <si>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</si>
  <si>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</si>
  <si>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</si>
  <si>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</si>
  <si>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</si>
  <si>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</si>
  <si>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</si>
  <si>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</si>
  <si>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</si>
  <si>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</si>
  <si>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</si>
  <si>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</si>
  <si>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</si>
  <si>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</si>
  <si>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</si>
  <si>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</si>
  <si>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</si>
  <si>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</si>
  <si>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</si>
  <si>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</si>
  <si>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</si>
  <si>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</si>
  <si>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</si>
  <si>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</si>
  <si>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</si>
  <si>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</si>
  <si>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</si>
  <si>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</si>
  <si>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</si>
  <si>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</si>
  <si>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</si>
  <si>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</si>
  <si>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</si>
  <si>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</si>
  <si>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</si>
  <si>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</si>
  <si>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</si>
  <si>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</si>
  <si>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</si>
  <si>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</si>
  <si>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</si>
  <si>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</si>
  <si>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</si>
  <si>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</si>
  <si>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</si>
  <si>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</si>
  <si>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</si>
  <si>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</si>
  <si>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</si>
  <si>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</si>
  <si>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</si>
  <si>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</si>
  <si>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</si>
  <si>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</si>
  <si>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</si>
  <si>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</si>
  <si>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</si>
  <si>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</si>
  <si>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</si>
  <si>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</si>
  <si>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</si>
  <si>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</si>
  <si>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</si>
  <si>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</si>
  <si>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</si>
  <si>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</si>
  <si>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</si>
  <si>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</si>
  <si>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</si>
  <si>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</si>
  <si>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</si>
  <si>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</si>
  <si>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</si>
  <si>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</si>
  <si>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</si>
  <si>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</si>
  <si>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</si>
  <si>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</si>
  <si>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</si>
  <si>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</si>
  <si>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</si>
  <si>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</si>
  <si>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</si>
  <si>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</si>
  <si>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</si>
  <si>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</si>
  <si>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</si>
  <si>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</si>
  <si>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</si>
  <si>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</si>
  <si>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</si>
  <si>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</si>
  <si>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</si>
  <si>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</si>
  <si>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</si>
  <si>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</si>
  <si>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</si>
  <si>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</si>
  <si>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</si>
  <si>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</si>
  <si>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</si>
  <si>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</si>
  <si>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</si>
  <si>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</si>
  <si>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</si>
  <si>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</si>
  <si>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</si>
  <si>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</si>
  <si>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</si>
  <si>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</si>
  <si>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</si>
  <si>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</si>
  <si>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</si>
  <si>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</si>
  <si>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</si>
  <si>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</si>
  <si>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</si>
  <si>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</si>
  <si>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</si>
  <si>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</si>
  <si>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</si>
  <si>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</si>
  <si>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</si>
  <si>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</si>
  <si>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</si>
  <si>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</si>
  <si>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</si>
  <si>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</si>
  <si>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</si>
  <si>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</si>
  <si>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</si>
  <si>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</si>
  <si>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</si>
  <si>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</si>
  <si>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</si>
  <si>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</si>
  <si>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</si>
  <si>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</si>
  <si>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</si>
  <si>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</si>
  <si>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</si>
  <si>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</si>
  <si>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</si>
  <si>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</si>
  <si>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</si>
  <si>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</si>
  <si>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</si>
  <si>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</si>
  <si>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</si>
  <si>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</si>
  <si>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</si>
  <si>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</si>
  <si>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</si>
  <si>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</si>
  <si>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</si>
  <si>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</si>
  <si>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</si>
  <si>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</si>
  <si>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</si>
  <si>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</si>
  <si>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</si>
  <si>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</si>
  <si>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</si>
  <si>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</si>
  <si>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</si>
  <si>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</si>
  <si>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</si>
  <si>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</si>
  <si>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</si>
  <si>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</si>
  <si>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</si>
  <si>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</si>
  <si>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</si>
  <si>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</si>
  <si>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</si>
  <si>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</si>
  <si>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</si>
  <si>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</si>
  <si>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</si>
  <si>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</si>
  <si>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</si>
  <si>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</si>
  <si>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</si>
  <si>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</si>
  <si>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</si>
  <si>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</si>
  <si>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</si>
  <si>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</si>
  <si>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</si>
  <si>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</si>
  <si>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</si>
  <si>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</si>
  <si>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</si>
  <si>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</si>
  <si>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</si>
  <si>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</si>
  <si>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</si>
  <si>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</si>
  <si>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</si>
  <si>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</si>
  <si>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</si>
  <si>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</si>
  <si>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</si>
  <si>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</si>
  <si>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</si>
  <si>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</si>
  <si>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</si>
  <si>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</si>
  <si>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</si>
  <si>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</si>
  <si>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</si>
  <si>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</si>
  <si>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</si>
  <si>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</si>
  <si>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</si>
  <si>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</si>
  <si>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</si>
  <si>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</si>
  <si>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</si>
  <si>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</si>
  <si>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</si>
  <si>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</si>
  <si>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</si>
  <si>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</si>
  <si>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</si>
  <si>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</si>
  <si>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</si>
  <si>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</si>
  <si>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</si>
  <si>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</si>
  <si>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</si>
  <si>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</si>
  <si>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</si>
  <si>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</si>
  <si>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</si>
  <si>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</si>
  <si>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</si>
  <si>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</si>
  <si>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</si>
  <si>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</si>
  <si>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</si>
  <si>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</si>
  <si>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</si>
  <si>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</si>
  <si>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</si>
  <si>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</si>
  <si>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</si>
  <si>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</si>
  <si>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</si>
  <si>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</si>
  <si>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</si>
  <si>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</si>
  <si>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</si>
  <si>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</si>
  <si>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</si>
  <si>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</si>
  <si>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</si>
  <si>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</si>
  <si>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</si>
  <si>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</si>
  <si>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</si>
  <si>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</si>
  <si>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</si>
  <si>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</si>
  <si>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</si>
  <si>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</si>
  <si>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</si>
  <si>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</si>
  <si>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</si>
  <si>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</si>
  <si>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</si>
  <si>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</si>
  <si>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</si>
  <si>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</si>
  <si>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</si>
  <si>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</si>
  <si>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</si>
  <si>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</si>
  <si>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</si>
  <si>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</si>
  <si>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</si>
  <si>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</si>
  <si>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</si>
  <si>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</si>
  <si>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</si>
  <si>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</si>
  <si>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</si>
  <si>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</si>
  <si>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</si>
  <si>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</si>
  <si>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</si>
  <si>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</si>
  <si>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</si>
  <si>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</si>
  <si>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</si>
  <si>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</si>
  <si>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</si>
  <si>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</si>
  <si>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</si>
  <si>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</si>
  <si>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</si>
  <si>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</si>
  <si>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</si>
  <si>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</si>
  <si>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</si>
  <si>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</si>
  <si>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</si>
  <si>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</si>
  <si>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</si>
  <si>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</si>
  <si>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</si>
  <si>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</si>
  <si>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</si>
  <si>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</si>
  <si>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</si>
  <si>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</si>
  <si>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</si>
  <si>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</si>
  <si>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</si>
  <si>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</si>
  <si>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</si>
  <si>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</si>
  <si>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</si>
  <si>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</si>
  <si>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</si>
  <si>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</si>
  <si>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</si>
  <si>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</si>
  <si>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</si>
  <si>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</si>
  <si>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</si>
  <si>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</si>
  <si>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</si>
  <si>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</si>
  <si>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</si>
  <si>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</si>
  <si>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</si>
  <si>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</si>
  <si>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</si>
  <si>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</si>
  <si>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</si>
  <si>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</si>
  <si>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</si>
  <si>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</si>
  <si>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</si>
  <si>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</si>
  <si>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</si>
  <si>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</si>
  <si>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</si>
  <si>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</si>
  <si>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</si>
  <si>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</si>
  <si>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</si>
  <si>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</si>
  <si>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</si>
  <si>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</si>
  <si>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</si>
  <si>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</si>
  <si>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</si>
  <si>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</si>
  <si>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</si>
  <si>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</si>
  <si>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</si>
  <si>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</si>
  <si>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</si>
  <si>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</si>
  <si>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</si>
  <si>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</si>
  <si>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</si>
  <si>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</si>
  <si>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</si>
  <si>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</si>
  <si>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</si>
  <si>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</si>
  <si>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</si>
  <si>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</si>
  <si>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</si>
  <si>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</si>
  <si>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</si>
  <si>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</si>
  <si>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</si>
  <si>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</si>
  <si>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</si>
  <si>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</si>
  <si>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</si>
  <si>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</si>
  <si>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</si>
  <si>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</si>
  <si>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</si>
  <si>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</si>
  <si>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</si>
  <si>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</si>
  <si>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</si>
  <si>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</si>
  <si>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</si>
  <si>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</si>
  <si>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</si>
  <si>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</si>
  <si>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</si>
  <si>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</si>
  <si>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</si>
  <si>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</si>
  <si>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</si>
  <si>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</si>
  <si>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</si>
  <si>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</si>
  <si>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</si>
  <si>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</si>
  <si>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</si>
  <si>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</si>
  <si>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</si>
  <si>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</si>
  <si>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</si>
  <si>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</si>
  <si>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</si>
  <si>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</si>
  <si>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</si>
  <si>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</si>
  <si>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</si>
  <si>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</si>
  <si>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</si>
  <si>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</si>
  <si>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</si>
  <si>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</si>
  <si>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</si>
  <si>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</si>
  <si>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</si>
  <si>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</si>
  <si>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</si>
  <si>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</si>
  <si>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</si>
  <si>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</si>
  <si>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</si>
  <si>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</si>
  <si>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</si>
  <si>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</si>
  <si>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</si>
  <si>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</si>
  <si>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</si>
  <si>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</si>
  <si>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</si>
  <si>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</si>
  <si>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</si>
  <si>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</si>
  <si>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</si>
  <si>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</si>
  <si>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</si>
  <si>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</si>
  <si>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</si>
  <si>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</si>
  <si>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</si>
  <si>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</si>
  <si>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</si>
  <si>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</si>
  <si>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</si>
  <si>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</si>
  <si>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</si>
  <si>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</si>
  <si>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</si>
  <si>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</si>
  <si>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</si>
  <si>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</si>
  <si>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</si>
  <si>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</si>
  <si>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</si>
  <si>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</si>
  <si>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</si>
  <si>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</si>
  <si>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</si>
  <si>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</si>
  <si>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</si>
  <si>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</si>
  <si>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</si>
  <si>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</si>
  <si>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</si>
  <si>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</si>
  <si>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</si>
  <si>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</si>
  <si>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</si>
  <si>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</si>
  <si>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</si>
  <si>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</si>
  <si>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</si>
  <si>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</si>
  <si>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</si>
  <si>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</si>
  <si>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</si>
  <si>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</si>
  <si>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</si>
  <si>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</si>
  <si>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</si>
  <si>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</si>
  <si>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</si>
  <si>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</si>
  <si>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</si>
  <si>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</si>
  <si>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</si>
  <si>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</si>
  <si>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</si>
  <si>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</si>
  <si>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</si>
  <si>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</si>
  <si>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</si>
  <si>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</si>
  <si>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</si>
  <si>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</si>
  <si>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</si>
  <si>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</si>
  <si>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</si>
  <si>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</si>
  <si>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</si>
  <si>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</si>
  <si>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</si>
  <si>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</si>
  <si>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</si>
  <si>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</si>
  <si>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</si>
  <si>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</si>
  <si>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</si>
  <si>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</si>
  <si>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</si>
  <si>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</si>
  <si>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</si>
  <si>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</si>
  <si>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</si>
  <si>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</si>
  <si>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</si>
  <si>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</si>
  <si>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</si>
  <si>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</si>
  <si>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</si>
  <si>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</si>
  <si>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</si>
  <si>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</si>
  <si>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</si>
  <si>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</si>
  <si>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</si>
  <si>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</si>
  <si>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</si>
  <si>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</si>
  <si>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</si>
  <si>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</si>
  <si>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</si>
  <si>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</si>
  <si>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</si>
  <si>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</si>
  <si>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</si>
  <si>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</si>
  <si>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</si>
  <si>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</si>
  <si>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</si>
  <si>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</si>
  <si>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</si>
  <si>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</si>
  <si>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</si>
  <si>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</si>
  <si>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</si>
  <si>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</si>
  <si>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</si>
  <si>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</si>
  <si>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</si>
  <si>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</si>
  <si>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</si>
  <si>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</si>
  <si>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</si>
  <si>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</si>
  <si>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</si>
  <si>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</si>
  <si>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</si>
  <si>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</si>
  <si>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</si>
  <si>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</si>
  <si>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</si>
  <si>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</si>
  <si>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</si>
  <si>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</si>
  <si>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</si>
  <si>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</si>
  <si>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</si>
  <si>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</si>
  <si>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</si>
  <si>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</si>
  <si>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</si>
  <si>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</si>
  <si>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</si>
  <si>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</si>
  <si>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</si>
  <si>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</si>
  <si>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</si>
  <si>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</si>
  <si>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</si>
  <si>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</si>
  <si>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</si>
  <si>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</si>
  <si>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</si>
  <si>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</si>
  <si>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</si>
  <si>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</si>
  <si>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</si>
  <si>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</si>
  <si>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</si>
  <si>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</si>
  <si>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</si>
  <si>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</si>
  <si>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</si>
  <si>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</si>
  <si>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</si>
  <si>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</si>
  <si>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</si>
  <si>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</si>
  <si>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</si>
  <si>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</si>
  <si>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</si>
  <si>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</si>
  <si>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</si>
  <si>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</si>
  <si>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</si>
  <si>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</si>
  <si>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</si>
  <si>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</si>
  <si>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</si>
  <si>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</si>
  <si>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</si>
  <si>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</si>
  <si>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</si>
  <si>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</si>
  <si>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</si>
  <si>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</si>
  <si>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</si>
  <si>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</si>
  <si>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</si>
  <si>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</si>
  <si>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</si>
  <si>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</si>
  <si>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</si>
  <si>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</si>
  <si>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</si>
  <si>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</si>
  <si>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</si>
  <si>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</si>
  <si>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</si>
  <si>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</si>
  <si>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</si>
  <si>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</si>
  <si>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</si>
  <si>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</si>
  <si>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</si>
  <si>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</si>
  <si>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</si>
  <si>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</si>
  <si>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</si>
  <si>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</si>
  <si>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</si>
  <si>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</si>
  <si>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</si>
  <si>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</si>
  <si>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</si>
  <si>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</si>
  <si>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</si>
  <si>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</si>
  <si>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</si>
  <si>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</si>
  <si>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</si>
  <si>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</si>
  <si>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</si>
  <si>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</si>
  <si>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</si>
  <si>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</si>
  <si>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</si>
  <si>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</si>
  <si>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</si>
  <si>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</si>
  <si>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</si>
  <si>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</si>
  <si>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</si>
  <si>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</si>
  <si>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</si>
  <si>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</si>
  <si>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</si>
  <si>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</si>
  <si>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</si>
  <si>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</si>
  <si>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</si>
  <si>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</si>
  <si>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</si>
  <si>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</si>
  <si>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</si>
  <si>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</si>
  <si>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</si>
  <si>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</si>
  <si>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</si>
  <si>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</si>
  <si>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</si>
  <si>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</si>
  <si>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</si>
  <si>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</si>
  <si>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</si>
  <si>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</si>
  <si>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</si>
  <si>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</si>
  <si>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</si>
  <si>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</si>
  <si>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</si>
  <si>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</si>
  <si>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</si>
  <si>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</si>
  <si>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</si>
  <si>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</si>
  <si>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</si>
  <si>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</si>
  <si>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</si>
  <si>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</si>
  <si>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</si>
  <si>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</si>
  <si>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</si>
  <si>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</si>
  <si>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</si>
  <si>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</si>
  <si>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</si>
  <si>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</si>
  <si>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</si>
  <si>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</si>
  <si>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</si>
  <si>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</si>
  <si>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</si>
  <si>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</si>
  <si>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</si>
  <si>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</si>
  <si>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</si>
  <si>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</si>
  <si>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</si>
  <si>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</si>
  <si>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</si>
  <si>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</si>
  <si>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</si>
  <si>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</si>
  <si>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</si>
  <si>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</si>
  <si>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</si>
  <si>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</si>
  <si>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</si>
  <si>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</si>
  <si>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</si>
  <si>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</si>
  <si>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</si>
  <si>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</si>
  <si>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</si>
  <si>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</si>
  <si>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</si>
  <si>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</si>
  <si>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</si>
  <si>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</si>
  <si>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</si>
  <si>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</si>
  <si>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</si>
  <si>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</si>
  <si>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</si>
  <si>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</si>
  <si>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</si>
  <si>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</si>
  <si>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</si>
  <si>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</si>
  <si>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</si>
  <si>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</si>
  <si>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</si>
  <si>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</si>
  <si>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</si>
  <si>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</si>
  <si>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</si>
  <si>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</si>
  <si>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</si>
  <si>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</si>
  <si>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</si>
  <si>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</si>
  <si>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</si>
  <si>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</si>
  <si>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</si>
  <si>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</si>
  <si>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</si>
  <si>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</si>
  <si>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</si>
  <si>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</si>
  <si>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</si>
  <si>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</si>
  <si>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</si>
  <si>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</si>
  <si>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</si>
  <si>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</si>
  <si>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</si>
  <si>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</si>
  <si>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</si>
  <si>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</si>
  <si>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</si>
  <si>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</si>
  <si>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</si>
  <si>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</si>
  <si>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</si>
  <si>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</si>
  <si>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</si>
  <si>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</si>
  <si>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</si>
  <si>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</si>
  <si>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</si>
  <si>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</si>
  <si>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</si>
  <si>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</si>
  <si>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</si>
  <si>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</si>
  <si>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</si>
  <si>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</si>
  <si>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</si>
  <si>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</si>
  <si>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</si>
  <si>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</si>
  <si>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</si>
  <si>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</si>
  <si>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</si>
  <si>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</si>
  <si>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</si>
  <si>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</si>
  <si>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</si>
  <si>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</si>
  <si>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</si>
  <si>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</si>
  <si>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</si>
  <si>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</si>
  <si>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</si>
  <si>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</si>
  <si>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</si>
  <si>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</si>
  <si>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</si>
  <si>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</si>
  <si>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</si>
  <si>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</si>
  <si>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</si>
  <si>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</si>
  <si>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</si>
  <si>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</si>
  <si>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</si>
  <si>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</si>
  <si>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</si>
  <si>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</si>
  <si>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</si>
  <si>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</si>
  <si>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</si>
  <si>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</si>
  <si>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</si>
  <si>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</si>
  <si>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</si>
  <si>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</si>
  <si>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</si>
  <si>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</si>
  <si>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</si>
  <si>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</si>
  <si>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</si>
  <si>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</si>
  <si>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</si>
  <si>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</si>
  <si>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</si>
  <si>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</si>
  <si>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</si>
  <si>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</si>
  <si>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</si>
  <si>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</si>
  <si>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</si>
  <si>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</si>
  <si>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</si>
  <si>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</si>
  <si>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</si>
  <si>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</si>
  <si>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</si>
  <si>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</si>
  <si>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</si>
  <si>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</si>
  <si>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</si>
  <si>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</si>
  <si>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</si>
  <si>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</si>
  <si>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</si>
  <si>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</si>
  <si>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</si>
  <si>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</si>
  <si>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</si>
  <si>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</si>
  <si>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</si>
  <si>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</si>
  <si>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</si>
  <si>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</si>
  <si>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</si>
  <si>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</si>
  <si>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</si>
  <si>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</si>
  <si>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</si>
  <si>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</si>
  <si>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</si>
  <si>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</si>
  <si>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</si>
  <si>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</si>
  <si>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</si>
  <si>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</si>
  <si>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</si>
  <si>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</si>
  <si>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</si>
  <si>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</si>
  <si>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</si>
  <si>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</si>
  <si>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</si>
  <si>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</si>
  <si>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</si>
  <si>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</si>
  <si>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</si>
  <si>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</si>
  <si>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</si>
  <si>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</si>
  <si>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</si>
  <si>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</si>
  <si>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</si>
  <si>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</si>
  <si>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</si>
  <si>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</si>
  <si>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</si>
  <si>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</si>
  <si>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</si>
  <si>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</si>
  <si>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</si>
  <si>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</si>
  <si>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</si>
  <si>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</si>
  <si>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</si>
  <si>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</si>
  <si>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</si>
  <si>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</si>
  <si>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</si>
  <si>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</si>
  <si>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</si>
  <si>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</si>
  <si>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</si>
  <si>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</si>
  <si>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</si>
  <si>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</si>
  <si>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</si>
  <si>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</si>
  <si>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</si>
  <si>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</si>
  <si>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</si>
  <si>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</si>
  <si>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</si>
  <si>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</si>
  <si>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</si>
  <si>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</si>
  <si>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</si>
  <si>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</si>
  <si>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</si>
  <si>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</si>
  <si>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</si>
  <si>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</si>
  <si>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</si>
  <si>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</si>
  <si>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</si>
  <si>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</si>
  <si>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</si>
  <si>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</si>
  <si>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</si>
  <si>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</si>
  <si>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</si>
  <si>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</si>
  <si>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</si>
  <si>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</si>
  <si>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</si>
  <si>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</si>
  <si>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</si>
  <si>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</si>
  <si>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</si>
  <si>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</si>
  <si>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</si>
  <si>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</si>
  <si>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</si>
  <si>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</si>
  <si>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</si>
  <si>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</si>
  <si>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</si>
  <si>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</si>
  <si>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</si>
  <si>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</si>
  <si>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</si>
  <si>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</si>
  <si>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</si>
  <si>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</si>
  <si>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</si>
  <si>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</si>
  <si>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</si>
  <si>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</si>
  <si>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</si>
  <si>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</si>
  <si>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</si>
  <si>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</si>
  <si>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</si>
  <si>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</si>
  <si>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</si>
  <si>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</si>
  <si>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</si>
  <si>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</si>
  <si>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</si>
  <si>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</si>
  <si>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</si>
  <si>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</si>
  <si>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</si>
  <si>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</si>
  <si>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</si>
  <si>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</si>
  <si>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</si>
  <si>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</si>
  <si>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</si>
  <si>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</si>
  <si>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</si>
  <si>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</si>
  <si>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</si>
  <si>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</si>
  <si>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</si>
  <si>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</si>
  <si>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</si>
  <si>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</si>
  <si>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</si>
  <si>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</si>
  <si>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</si>
  <si>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</si>
  <si>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</si>
  <si>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</si>
  <si>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</si>
  <si>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</si>
  <si>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</si>
  <si>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</si>
  <si>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</si>
  <si>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</si>
  <si>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</si>
  <si>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</si>
  <si>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</si>
  <si>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</si>
  <si>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</si>
  <si>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</si>
  <si>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</si>
  <si>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</si>
  <si>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</si>
  <si>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</si>
  <si>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</si>
  <si>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</si>
  <si>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</si>
  <si>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</si>
  <si>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</si>
  <si>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</si>
  <si>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</si>
  <si>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</si>
  <si>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</si>
  <si>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</si>
  <si>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</si>
  <si>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</si>
  <si>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</si>
  <si>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</si>
  <si>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</si>
  <si>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</si>
  <si>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</si>
  <si>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</si>
  <si>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</si>
  <si>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</si>
  <si>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</si>
  <si>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</si>
  <si>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</si>
  <si>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</si>
  <si>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</si>
  <si>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</si>
  <si>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</si>
  <si>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</si>
  <si>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</si>
  <si>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</si>
  <si>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</si>
  <si>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</si>
  <si>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</si>
  <si>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</si>
  <si>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</si>
  <si>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</si>
  <si>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</si>
  <si>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</si>
  <si>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</si>
  <si>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</si>
  <si>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</si>
  <si>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</si>
  <si>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</si>
  <si>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</si>
  <si>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</si>
  <si>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</si>
  <si>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</si>
  <si>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</si>
  <si>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</si>
  <si>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</si>
  <si>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</si>
  <si>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</si>
  <si>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</si>
  <si>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</si>
  <si>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</si>
  <si>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</si>
  <si>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</si>
  <si>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</si>
  <si>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</si>
  <si>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</si>
  <si>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</si>
  <si>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</si>
  <si>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</si>
  <si>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</si>
  <si>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</si>
  <si>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</si>
  <si>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</si>
  <si>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</si>
  <si>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</si>
  <si>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</si>
  <si>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</si>
  <si>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</si>
  <si>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</si>
  <si>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</si>
  <si>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</si>
  <si>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</si>
  <si>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</si>
  <si>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</si>
  <si>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</si>
  <si>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</si>
  <si>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</si>
  <si>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</si>
  <si>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</si>
  <si>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</si>
  <si>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</si>
  <si>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</si>
  <si>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</si>
  <si>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</si>
  <si>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</si>
  <si>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</si>
  <si>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</si>
  <si>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</si>
  <si>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</si>
  <si>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</si>
  <si>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</si>
  <si>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</si>
  <si>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</si>
  <si>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</si>
  <si>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</si>
  <si>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</si>
  <si>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</si>
  <si>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</si>
  <si>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</si>
  <si>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</si>
  <si>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</si>
  <si>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</si>
  <si>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</si>
  <si>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</si>
  <si>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</si>
  <si>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</si>
  <si>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</si>
  <si>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</si>
  <si>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</si>
  <si>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</si>
  <si>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</si>
  <si>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</si>
  <si>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</si>
  <si>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</si>
  <si>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</si>
  <si>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</si>
  <si>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</si>
  <si>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</si>
  <si>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</si>
  <si>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</si>
  <si>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</si>
  <si>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</si>
  <si>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</si>
  <si>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</si>
  <si>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</si>
  <si>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</si>
  <si>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</si>
  <si>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</si>
  <si>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</si>
  <si>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</si>
  <si>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</si>
  <si>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</si>
  <si>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</si>
  <si>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</si>
  <si>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</si>
  <si>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</si>
  <si>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</si>
  <si>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</si>
  <si>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</si>
  <si>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</si>
  <si>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</si>
  <si>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</si>
  <si>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</si>
  <si>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</si>
  <si>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</si>
  <si>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</si>
  <si>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</si>
  <si>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</si>
  <si>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</si>
  <si>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</si>
  <si>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</si>
  <si>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</si>
  <si>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</si>
  <si>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</si>
  <si>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</si>
  <si>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</si>
  <si>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</si>
  <si>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</si>
  <si>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</si>
  <si>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</si>
  <si>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</si>
  <si>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</si>
  <si>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</si>
  <si>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</si>
  <si>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</si>
  <si>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</si>
  <si>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</si>
  <si>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</si>
  <si>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</si>
  <si>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</si>
  <si>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</si>
  <si>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</si>
  <si>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</si>
  <si>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</si>
  <si>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</si>
  <si>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</si>
  <si>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</si>
  <si>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</si>
  <si>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</si>
  <si>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</si>
  <si>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</si>
  <si>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</si>
  <si>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</si>
  <si>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</si>
  <si>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</si>
  <si>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</si>
  <si>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</si>
  <si>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</si>
  <si>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</si>
  <si>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</si>
  <si>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</si>
  <si>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</si>
  <si>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</si>
  <si>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</si>
  <si>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</si>
  <si>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</si>
  <si>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</si>
  <si>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</si>
  <si>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</si>
  <si>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</si>
  <si>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</si>
  <si>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</si>
  <si>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</si>
  <si>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</si>
  <si>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</si>
  <si>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</si>
  <si>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</si>
  <si>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</si>
  <si>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</si>
  <si>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</si>
  <si>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</si>
  <si>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</si>
  <si>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</si>
  <si>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</si>
  <si>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</si>
  <si>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</si>
  <si>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</si>
  <si>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</si>
  <si>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</si>
  <si>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</si>
  <si>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</si>
  <si>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</si>
  <si>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</si>
  <si>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</si>
  <si>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</si>
  <si>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</si>
  <si>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</si>
  <si>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</si>
  <si>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</si>
  <si>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</si>
  <si>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</si>
  <si>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</si>
  <si>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</si>
  <si>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</si>
  <si>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</si>
  <si>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</si>
  <si>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</si>
  <si>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</si>
  <si>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</si>
  <si>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</si>
  <si>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</si>
  <si>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</si>
  <si>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</si>
  <si>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</si>
  <si>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</si>
  <si>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</si>
  <si>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</si>
  <si>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</si>
  <si>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</si>
  <si>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</si>
  <si>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</si>
  <si>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</si>
  <si>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</si>
  <si>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</si>
  <si>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</si>
  <si>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</si>
  <si>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</si>
  <si>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</si>
  <si>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</si>
  <si>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</si>
  <si>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</si>
  <si>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</si>
  <si>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</si>
  <si>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</si>
  <si>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</si>
  <si>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</si>
  <si>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</si>
  <si>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</si>
  <si>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</si>
  <si>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</si>
  <si>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</si>
  <si>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</si>
  <si>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</si>
  <si>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</si>
  <si>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</si>
  <si>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</si>
  <si>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</si>
  <si>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</si>
  <si>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</si>
  <si>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</si>
  <si>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</si>
  <si>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</si>
  <si>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</si>
  <si>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</si>
  <si>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</si>
  <si>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</si>
  <si>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</si>
  <si>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</si>
  <si>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</si>
  <si>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</si>
  <si>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</si>
  <si>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</si>
  <si>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</si>
  <si>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</si>
  <si>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</si>
  <si>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</si>
  <si>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</si>
  <si>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</si>
  <si>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</si>
  <si>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</si>
  <si>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</si>
  <si>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</si>
  <si>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</si>
  <si>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</si>
  <si>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</si>
  <si>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</si>
  <si>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</si>
  <si>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</si>
  <si>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</si>
  <si>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</si>
  <si>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</si>
  <si>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</si>
  <si>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</si>
  <si>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</si>
  <si>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</si>
  <si>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</si>
  <si>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</si>
  <si>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</si>
  <si>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</si>
  <si>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</si>
  <si>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</si>
  <si>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</si>
  <si>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</si>
  <si>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</si>
  <si>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</si>
  <si>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</si>
  <si>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</si>
  <si>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</si>
  <si>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</si>
  <si>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</si>
  <si>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</si>
  <si>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</si>
  <si>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</si>
  <si>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</si>
  <si>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</si>
  <si>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</si>
  <si>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</si>
  <si>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</si>
  <si>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</si>
  <si>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</si>
  <si>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</si>
  <si>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</si>
  <si>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</si>
  <si>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</si>
  <si>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</si>
  <si>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</si>
  <si>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</si>
  <si>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</si>
  <si>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</si>
  <si>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</si>
  <si>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</si>
  <si>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</si>
  <si>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</si>
  <si>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</si>
  <si>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</si>
  <si>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</si>
  <si>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</si>
  <si>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</si>
  <si>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</si>
  <si>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</si>
  <si>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</si>
  <si>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</si>
  <si>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</si>
  <si>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</si>
  <si>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</si>
  <si>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</si>
  <si>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</si>
  <si>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</si>
  <si>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</si>
  <si>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</si>
  <si>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</si>
  <si>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</si>
  <si>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</si>
  <si>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</si>
  <si>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</si>
  <si>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</si>
  <si>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</si>
  <si>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</si>
  <si>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</si>
  <si>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</si>
  <si>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</si>
  <si>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</si>
  <si>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</si>
  <si>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</si>
  <si>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</si>
  <si>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</si>
  <si>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</si>
  <si>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</si>
  <si>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</si>
  <si>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</si>
  <si>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</si>
  <si>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</si>
  <si>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</si>
  <si>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</si>
  <si>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</si>
  <si>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</si>
  <si>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</si>
  <si>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</si>
  <si>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</si>
  <si>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</si>
  <si>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</si>
  <si>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</si>
  <si>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</si>
  <si>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</si>
  <si>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</si>
  <si>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</si>
  <si>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</si>
  <si>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</si>
  <si>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</si>
  <si>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</si>
  <si>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</si>
  <si>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</si>
  <si>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</si>
  <si>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</si>
  <si>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</si>
  <si>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</si>
  <si>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</si>
  <si>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</si>
  <si>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</si>
  <si>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</si>
  <si>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</si>
  <si>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</si>
  <si>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</si>
  <si>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</si>
  <si>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</si>
  <si>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</si>
  <si>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</si>
  <si>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</si>
  <si>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</si>
  <si>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</si>
  <si>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</si>
  <si>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</si>
  <si>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</si>
  <si>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</si>
  <si>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</si>
  <si>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</si>
  <si>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</si>
  <si>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</si>
  <si>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</si>
  <si>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</si>
  <si>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</si>
  <si>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</si>
  <si>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</si>
  <si>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</si>
  <si>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</si>
  <si>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</si>
  <si>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</si>
  <si>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</si>
  <si>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</si>
  <si>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</si>
  <si>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</si>
  <si>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</si>
  <si>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</si>
  <si>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</si>
  <si>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</si>
  <si>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</si>
  <si>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</si>
  <si>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</si>
  <si>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</si>
  <si>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</si>
  <si>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</si>
  <si>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</si>
  <si>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</si>
  <si>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</si>
  <si>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</si>
  <si>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</si>
  <si>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</si>
  <si>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</si>
  <si>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</si>
  <si>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</si>
  <si>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</si>
  <si>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</si>
  <si>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</si>
  <si>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</si>
  <si>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</si>
  <si>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</si>
  <si>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</si>
  <si>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</si>
  <si>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</si>
  <si>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</si>
  <si>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</si>
  <si>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</si>
  <si>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</si>
  <si>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</si>
  <si>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</si>
  <si>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</si>
  <si>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</si>
  <si>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</si>
  <si>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</si>
  <si>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</si>
  <si>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</si>
  <si>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</si>
  <si>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</si>
  <si>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</si>
  <si>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</si>
  <si>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</si>
  <si>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</si>
  <si>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</si>
  <si>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</si>
  <si>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</si>
  <si>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</si>
  <si>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</si>
  <si>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</si>
  <si>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</si>
  <si>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</si>
  <si>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</si>
  <si>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</si>
  <si>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</si>
  <si>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</si>
  <si>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</si>
  <si>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</si>
  <si>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</si>
  <si>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</si>
  <si>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</si>
  <si>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</si>
  <si>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</si>
  <si>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</si>
  <si>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</si>
  <si>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</si>
  <si>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</si>
  <si>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</si>
  <si>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</si>
  <si>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</si>
  <si>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</si>
  <si>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</si>
  <si>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</si>
  <si>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</si>
  <si>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</si>
  <si>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</si>
  <si>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</si>
  <si>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</si>
  <si>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</si>
  <si>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</si>
  <si>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</si>
  <si>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</si>
  <si>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</si>
  <si>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</si>
  <si>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</si>
  <si>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</si>
  <si>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</si>
  <si>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</si>
  <si>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</si>
  <si>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</si>
  <si>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</si>
  <si>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</si>
  <si>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</si>
  <si>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</si>
  <si>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</si>
  <si>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</si>
  <si>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</si>
  <si>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</si>
  <si>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</si>
  <si>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</si>
  <si>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</si>
  <si>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</si>
  <si>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</si>
  <si>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</si>
  <si>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</si>
  <si>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</si>
  <si>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</si>
  <si>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</si>
  <si>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</si>
  <si>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</si>
  <si>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</si>
  <si>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</si>
  <si>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</si>
  <si>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</si>
  <si>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</si>
  <si>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</si>
  <si>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</si>
  <si>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</si>
  <si>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</si>
  <si>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</si>
  <si>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</si>
  <si>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</si>
  <si>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</si>
  <si>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</si>
  <si>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</si>
  <si>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</si>
  <si>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</si>
  <si>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</si>
  <si>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</si>
  <si>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</si>
  <si>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</si>
  <si>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</si>
  <si>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</si>
  <si>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</si>
  <si>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</si>
  <si>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</si>
  <si>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</si>
  <si>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</si>
  <si>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</si>
  <si>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</si>
  <si>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</si>
  <si>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</si>
  <si>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</si>
  <si>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</si>
  <si>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</si>
  <si>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</si>
  <si>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</si>
  <si>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</si>
  <si>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</si>
  <si>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</si>
  <si>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</si>
  <si>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</si>
  <si>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</si>
  <si>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</si>
  <si>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</si>
  <si>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</si>
  <si>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</si>
  <si>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</si>
  <si>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</si>
  <si>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</si>
  <si>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</si>
  <si>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</si>
  <si>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</si>
  <si>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</si>
  <si>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</si>
  <si>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</si>
  <si>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</si>
  <si>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</si>
  <si>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</si>
  <si>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</si>
  <si>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</si>
  <si>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</si>
  <si>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</si>
  <si>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</si>
  <si>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</si>
  <si>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</si>
  <si>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</si>
  <si>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</si>
  <si>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</si>
  <si>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</si>
  <si>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</si>
  <si>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</si>
  <si>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</si>
  <si>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</si>
  <si>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</si>
  <si>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</si>
  <si>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</si>
  <si>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</si>
  <si>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</si>
  <si>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</si>
  <si>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</si>
  <si>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</si>
  <si>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</si>
  <si>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</si>
  <si>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</si>
  <si>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</si>
  <si>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</si>
  <si>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</si>
  <si>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</si>
  <si>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</si>
  <si>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</si>
  <si>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</si>
  <si>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</si>
  <si>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</si>
  <si>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</si>
  <si>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</si>
  <si>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</si>
  <si>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</si>
  <si>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</si>
  <si>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</si>
  <si>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</si>
  <si>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</si>
  <si>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</si>
  <si>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</si>
  <si>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</si>
  <si>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</si>
  <si>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</si>
  <si>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</si>
  <si>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</si>
  <si>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</si>
  <si>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</si>
  <si>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</si>
  <si>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</si>
  <si>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</si>
  <si>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</si>
  <si>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</si>
  <si>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</si>
  <si>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</si>
  <si>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</si>
  <si>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</si>
  <si>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</si>
  <si>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</si>
  <si>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</si>
  <si>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</si>
  <si>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</si>
  <si>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</si>
  <si>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</si>
  <si>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</si>
  <si>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</si>
  <si>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</si>
  <si>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</si>
  <si>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</si>
  <si>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</si>
  <si>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</si>
  <si>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</si>
  <si>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</si>
  <si>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</si>
  <si>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</si>
  <si>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</si>
  <si>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</si>
  <si>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</si>
  <si>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</si>
  <si>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</si>
  <si>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</si>
  <si>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</si>
  <si>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</si>
  <si>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</si>
  <si>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</si>
  <si>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</si>
  <si>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</si>
  <si>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</si>
  <si>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</si>
  <si>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</si>
  <si>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</si>
  <si>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</si>
  <si>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</si>
  <si>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</si>
  <si>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</si>
  <si>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</si>
  <si>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</si>
  <si>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</si>
  <si>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</si>
  <si>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</si>
  <si>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</si>
  <si>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</si>
  <si>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</si>
  <si>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</si>
  <si>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</si>
  <si>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</si>
  <si>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</si>
  <si>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</si>
  <si>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</si>
  <si>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</si>
  <si>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</si>
  <si>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</si>
  <si>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</si>
  <si>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</si>
  <si>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</si>
  <si>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</si>
  <si>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</si>
  <si>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</si>
  <si>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</si>
  <si>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</si>
  <si>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</si>
  <si>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</si>
  <si>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</si>
  <si>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</si>
  <si>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</si>
  <si>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</si>
  <si>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</si>
  <si>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</si>
  <si>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</si>
  <si>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</si>
  <si>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</si>
  <si>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</si>
  <si>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</si>
  <si>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</si>
  <si>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</si>
  <si>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</si>
  <si>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</si>
  <si>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</si>
  <si>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</si>
  <si>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</si>
  <si>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</si>
  <si>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</si>
  <si>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</si>
  <si>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</si>
  <si>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</si>
  <si>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</si>
  <si>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</si>
  <si>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</si>
  <si>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</si>
  <si>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</si>
  <si>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</si>
  <si>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</si>
  <si>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</si>
  <si>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</si>
  <si>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</si>
  <si>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</si>
  <si>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</si>
  <si>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</si>
  <si>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</si>
  <si>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</si>
  <si>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</si>
  <si>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</si>
  <si>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</si>
  <si>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</si>
  <si>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</si>
  <si>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</si>
  <si>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</si>
  <si>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</si>
  <si>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</si>
  <si>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</si>
  <si>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</si>
  <si>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</si>
  <si>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</si>
  <si>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</si>
  <si>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</si>
  <si>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</si>
  <si>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</si>
  <si>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</si>
  <si>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</si>
  <si>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</si>
  <si>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</si>
  <si>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</si>
  <si>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</si>
  <si>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</si>
  <si>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</si>
  <si>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</si>
  <si>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</si>
  <si>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</si>
  <si>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</si>
  <si>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</si>
  <si>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</si>
  <si>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</si>
  <si>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</si>
  <si>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</si>
  <si>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</si>
  <si>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</si>
  <si>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</si>
  <si>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</si>
  <si>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</si>
  <si>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</si>
  <si>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</si>
  <si>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</si>
  <si>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</si>
  <si>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</si>
  <si>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</si>
  <si>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</si>
  <si>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</si>
  <si>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</si>
  <si>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</si>
  <si>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</si>
  <si>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</si>
  <si>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</si>
  <si>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</si>
  <si>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</si>
  <si>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</si>
  <si>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</si>
  <si>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</si>
  <si>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</si>
  <si>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</si>
  <si>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</si>
  <si>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</si>
  <si>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</si>
  <si>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</si>
  <si>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</si>
  <si>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</si>
  <si>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</si>
  <si>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</si>
  <si>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</si>
  <si>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</si>
  <si>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</si>
  <si>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</si>
  <si>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</si>
  <si>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</si>
  <si>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</si>
  <si>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</si>
  <si>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</si>
  <si>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</si>
  <si>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</si>
  <si>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</si>
  <si>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</si>
  <si>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</si>
  <si>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</si>
  <si>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</si>
  <si>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</si>
  <si>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</si>
  <si>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</si>
  <si>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</si>
  <si>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</si>
  <si>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</si>
  <si>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</si>
  <si>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</si>
  <si>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</si>
  <si>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</si>
  <si>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</si>
  <si>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</si>
  <si>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</si>
  <si>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</si>
  <si>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</si>
  <si>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</si>
  <si>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</si>
  <si>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</si>
  <si>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</si>
  <si>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</si>
  <si>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</si>
  <si>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</si>
  <si>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</si>
  <si>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</si>
  <si>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</si>
  <si>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</si>
  <si>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</si>
  <si>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</si>
  <si>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</si>
  <si>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</si>
  <si>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</si>
  <si>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</si>
  <si>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</si>
  <si>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</si>
  <si>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</si>
  <si>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</si>
  <si>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</si>
  <si>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</si>
  <si>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</si>
  <si>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</si>
  <si>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</si>
  <si>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</si>
  <si>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</si>
  <si>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</si>
  <si>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</si>
  <si>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</si>
  <si>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</si>
  <si>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</si>
  <si>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</si>
  <si>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</si>
  <si>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</si>
  <si>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</si>
  <si>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</si>
  <si>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</si>
  <si>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</si>
  <si>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</si>
  <si>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</si>
  <si>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</si>
  <si>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</si>
  <si>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</si>
  <si>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</si>
  <si>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</si>
  <si>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</si>
  <si>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</si>
  <si>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</si>
  <si>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</si>
  <si>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</si>
  <si>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</si>
  <si>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</si>
  <si>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</si>
  <si>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</si>
  <si>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</si>
  <si>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</si>
  <si>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</si>
  <si>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</si>
  <si>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</si>
  <si>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</si>
  <si>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</si>
  <si>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</si>
  <si>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</si>
  <si>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</si>
  <si>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</si>
  <si>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</si>
  <si>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</si>
  <si>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</si>
  <si>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</si>
  <si>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</si>
  <si>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</si>
  <si>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</si>
  <si>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</si>
  <si>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</si>
  <si>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</si>
  <si>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</si>
  <si>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</si>
  <si>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</si>
  <si>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</si>
  <si>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</si>
  <si>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</si>
  <si>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</si>
  <si>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</si>
  <si>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</si>
  <si>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</si>
  <si>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</si>
  <si>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</si>
  <si>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</si>
  <si>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</si>
  <si>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</si>
  <si>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</si>
  <si>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</si>
  <si>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</si>
  <si>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</si>
  <si>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</si>
  <si>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</si>
  <si>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</si>
  <si>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</si>
  <si>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</si>
  <si>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</si>
  <si>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</si>
  <si>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</si>
  <si>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</si>
  <si>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</si>
  <si>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</si>
  <si>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</si>
  <si>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</si>
  <si>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</si>
  <si>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</si>
  <si>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</si>
  <si>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</si>
  <si>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</si>
  <si>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</si>
  <si>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</si>
  <si>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</si>
  <si>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</si>
  <si>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</si>
  <si>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</si>
  <si>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</si>
  <si>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</si>
  <si>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</si>
  <si>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</si>
  <si>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</si>
  <si>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</si>
  <si>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</si>
  <si>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</si>
  <si>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</si>
  <si>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</si>
  <si>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</si>
  <si>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</si>
  <si>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</si>
  <si>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</si>
  <si>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</si>
  <si>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</si>
  <si>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</si>
  <si>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</si>
  <si>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</si>
  <si>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</si>
  <si>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</si>
  <si>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</si>
  <si>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</si>
  <si>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</si>
  <si>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</si>
  <si>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</si>
  <si>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</si>
  <si>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</si>
  <si>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</si>
  <si>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</si>
  <si>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</si>
  <si>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</si>
  <si>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</si>
  <si>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</si>
  <si>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</si>
  <si>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</si>
  <si>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</si>
  <si>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</si>
  <si>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</si>
  <si>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</si>
  <si>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</si>
  <si>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</si>
  <si>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</si>
  <si>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</si>
  <si>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</si>
  <si>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</si>
  <si>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</si>
  <si>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</si>
  <si>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</si>
  <si>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</si>
  <si>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</si>
  <si>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</si>
  <si>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</si>
  <si>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</si>
  <si>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</si>
  <si>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</si>
  <si>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</si>
  <si>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</si>
  <si>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</si>
  <si>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</si>
  <si>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</si>
  <si>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</si>
  <si>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</si>
  <si>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</si>
  <si>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</si>
  <si>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</si>
  <si>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</si>
  <si>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</si>
  <si>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</si>
  <si>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</si>
  <si>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</si>
  <si>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</si>
  <si>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</si>
  <si>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</si>
  <si>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</si>
  <si>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</si>
  <si>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</si>
  <si>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</si>
  <si>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</si>
  <si>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</si>
  <si>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</si>
  <si>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</si>
  <si>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</si>
  <si>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</si>
  <si>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</si>
  <si>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</si>
  <si>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</si>
  <si>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</si>
  <si>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</si>
  <si>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</si>
  <si>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</si>
  <si>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</si>
  <si>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</si>
  <si>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</si>
  <si>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</si>
  <si>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</si>
  <si>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</si>
  <si>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</si>
  <si>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</si>
  <si>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</si>
  <si>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</si>
  <si>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</si>
  <si>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</si>
  <si>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</si>
  <si>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</si>
  <si>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</si>
  <si>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</si>
  <si>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</si>
  <si>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</si>
  <si>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</si>
  <si>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</si>
  <si>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</si>
  <si>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</si>
  <si>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</si>
  <si>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</si>
  <si>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</si>
  <si>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</si>
  <si>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</si>
  <si>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</si>
  <si>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</si>
  <si>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</si>
  <si>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</si>
  <si>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</si>
  <si>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</si>
  <si>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</si>
  <si>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</si>
  <si>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</si>
  <si>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</si>
  <si>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</si>
  <si>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</si>
  <si>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</si>
  <si>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</si>
  <si>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</si>
  <si>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</si>
  <si>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</si>
  <si>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</si>
  <si>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</si>
  <si>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</si>
  <si>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</si>
  <si>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</si>
  <si>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</si>
  <si>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</si>
  <si>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</si>
  <si>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</si>
  <si>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</si>
  <si>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</si>
  <si>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</si>
  <si>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</si>
  <si>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</si>
  <si>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</si>
  <si>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</si>
  <si>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</si>
  <si>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</si>
  <si>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</si>
  <si>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</si>
  <si>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</si>
  <si>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</si>
  <si>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</si>
  <si>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</si>
  <si>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</si>
  <si>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</si>
  <si>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</si>
  <si>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</si>
  <si>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</si>
  <si>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</si>
  <si>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</si>
  <si>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</si>
  <si>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</si>
  <si>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</si>
  <si>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</si>
  <si>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</si>
  <si>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</si>
  <si>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</si>
  <si>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</si>
  <si>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</si>
  <si>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</si>
  <si>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</si>
  <si>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</si>
  <si>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</si>
  <si>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</si>
  <si>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</si>
  <si>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</si>
  <si>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</si>
  <si>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</si>
  <si>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</si>
  <si>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</si>
  <si>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</si>
  <si>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</si>
  <si>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</si>
  <si>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</si>
  <si>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</si>
  <si>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</si>
  <si>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</si>
  <si>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</si>
  <si>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</si>
  <si>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</si>
  <si>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</si>
  <si>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</si>
  <si>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</si>
  <si>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</si>
  <si>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</si>
  <si>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</si>
  <si>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</si>
  <si>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</si>
  <si>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</si>
  <si>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</si>
  <si>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</si>
  <si>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</si>
  <si>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</si>
  <si>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</si>
  <si>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</si>
  <si>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</si>
  <si>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</si>
  <si>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</si>
  <si>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</si>
  <si>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</si>
  <si>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</si>
  <si>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</si>
  <si>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</si>
  <si>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</si>
  <si>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</si>
  <si>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</si>
  <si>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</si>
  <si>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</si>
  <si>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</si>
  <si>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</si>
  <si>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</si>
  <si>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</si>
  <si>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</si>
  <si>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</si>
  <si>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</si>
  <si>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</si>
  <si>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</si>
  <si>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</si>
  <si>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</si>
  <si>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</si>
  <si>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</si>
  <si>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</si>
  <si>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</si>
  <si>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</si>
  <si>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</si>
  <si>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</si>
  <si>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</si>
  <si>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</si>
  <si>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</si>
  <si>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</si>
  <si>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</si>
  <si>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</si>
  <si>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</si>
  <si>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</si>
  <si>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</si>
  <si>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</si>
  <si>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</si>
  <si>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</si>
  <si>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</si>
  <si>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</si>
  <si>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</si>
  <si>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</si>
  <si>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</si>
  <si>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</si>
  <si>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</si>
  <si>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</si>
  <si>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</si>
  <si>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</si>
  <si>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</si>
  <si>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</si>
  <si>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</si>
  <si>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</si>
  <si>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</si>
  <si>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</si>
  <si>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</si>
  <si>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</si>
  <si>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</si>
  <si>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</si>
  <si>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</si>
  <si>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</si>
  <si>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</si>
  <si>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</si>
  <si>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</si>
  <si>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</si>
  <si>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</si>
  <si>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</si>
  <si>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</si>
  <si>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</si>
  <si>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</si>
  <si>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</si>
  <si>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</si>
  <si>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</si>
  <si>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</si>
  <si>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</si>
  <si>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</si>
  <si>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</si>
  <si>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</si>
  <si>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</si>
  <si>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</si>
  <si>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</si>
  <si>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</si>
  <si>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</si>
  <si>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</si>
  <si>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</si>
  <si>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</si>
  <si>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</si>
  <si>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</si>
  <si>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</si>
  <si>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</si>
  <si>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</si>
  <si>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</si>
  <si>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</si>
  <si>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</si>
  <si>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</si>
  <si>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</si>
  <si>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</si>
  <si>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</si>
  <si>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</si>
  <si>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</si>
  <si>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</si>
  <si>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</si>
  <si>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</si>
  <si>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</si>
  <si>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</si>
  <si>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</si>
  <si>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</si>
  <si>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</si>
  <si>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</si>
  <si>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</si>
  <si>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</si>
  <si>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</si>
  <si>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</si>
  <si>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</si>
  <si>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</si>
  <si>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</si>
  <si>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</si>
  <si>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</si>
  <si>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</si>
  <si>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</si>
  <si>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</si>
  <si>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</si>
  <si>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</si>
  <si>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</si>
  <si>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</si>
  <si>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</si>
  <si>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</si>
  <si>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</si>
  <si>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</si>
  <si>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</si>
  <si>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</si>
  <si>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</si>
  <si>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</si>
  <si>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</si>
  <si>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</si>
  <si>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</si>
  <si>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</si>
  <si>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</si>
  <si>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</si>
  <si>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</si>
  <si>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</si>
  <si>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</si>
  <si>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</si>
  <si>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</si>
  <si>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</si>
  <si>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</si>
  <si>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</si>
  <si>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</si>
  <si>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</si>
  <si>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</si>
  <si>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</si>
  <si>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</si>
  <si>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</si>
  <si>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</si>
  <si>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</si>
  <si>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</si>
  <si>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</si>
  <si>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</si>
  <si>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</si>
  <si>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</si>
  <si>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</si>
  <si>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</si>
  <si>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</si>
  <si>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</si>
  <si>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</si>
  <si>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</si>
  <si>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</si>
  <si>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</si>
  <si>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</si>
  <si>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</si>
  <si>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</si>
  <si>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</si>
  <si>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</si>
  <si>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</si>
  <si>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</si>
  <si>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</si>
  <si>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</si>
  <si>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</si>
  <si>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</si>
  <si>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</si>
  <si>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</si>
  <si>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</si>
  <si>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</si>
  <si>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</si>
  <si>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</si>
  <si>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</si>
  <si>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</si>
  <si>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</si>
  <si>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</si>
  <si>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</si>
  <si>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</si>
  <si>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</si>
  <si>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</si>
  <si>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</si>
  <si>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</si>
  <si>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</si>
  <si>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</si>
  <si>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</si>
  <si>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</si>
  <si>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</si>
  <si>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</si>
  <si>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</si>
  <si>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</si>
  <si>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</si>
  <si>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</si>
  <si>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</si>
  <si>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</si>
  <si>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</si>
  <si>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</si>
  <si>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</si>
  <si>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</si>
  <si>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</si>
  <si>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</si>
  <si>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</si>
  <si>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</si>
  <si>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</si>
  <si>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</si>
  <si>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</si>
  <si>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</si>
  <si>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</si>
  <si>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</si>
  <si>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</si>
  <si>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</si>
  <si>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</si>
  <si>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</si>
  <si>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</si>
  <si>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</si>
  <si>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</si>
  <si>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</si>
  <si>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</si>
  <si>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</si>
  <si>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</si>
  <si>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</si>
  <si>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</si>
  <si>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</si>
  <si>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</si>
  <si>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</si>
  <si>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</si>
  <si>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</si>
  <si>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</si>
  <si>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</si>
  <si>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</si>
  <si>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</si>
  <si>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</si>
  <si>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</si>
  <si>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</si>
  <si>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</si>
  <si>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</si>
  <si>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</si>
  <si>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</si>
  <si>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</si>
  <si>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</si>
  <si>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</si>
  <si>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</si>
  <si>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</si>
  <si>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</si>
  <si>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</si>
  <si>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</si>
  <si>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</si>
  <si>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</si>
  <si>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</si>
  <si>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</si>
  <si>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</si>
  <si>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</si>
  <si>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</si>
  <si>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</si>
  <si>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</si>
  <si>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</si>
  <si>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</si>
  <si>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</si>
  <si>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</si>
  <si>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</si>
  <si>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</si>
  <si>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</si>
  <si>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</si>
  <si>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</si>
  <si>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</si>
  <si>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</si>
  <si>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</si>
  <si>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</si>
  <si>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</si>
  <si>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</si>
  <si>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</si>
  <si>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</si>
  <si>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</si>
  <si>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</si>
  <si>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</si>
  <si>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</si>
  <si>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</si>
  <si>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</si>
  <si>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</si>
  <si>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</si>
  <si>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</si>
  <si>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</si>
  <si>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</si>
  <si>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</si>
  <si>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</si>
  <si>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</si>
  <si>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</si>
  <si>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</si>
  <si>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</si>
  <si>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</si>
  <si>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</si>
  <si>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</si>
  <si>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</si>
  <si>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</si>
  <si>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</si>
  <si>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</si>
  <si>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</si>
  <si>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</si>
  <si>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</si>
  <si>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</si>
  <si>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</si>
  <si>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</si>
  <si>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</si>
  <si>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</si>
  <si>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</si>
  <si>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</si>
  <si>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</si>
  <si>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</si>
  <si>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</si>
  <si>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</si>
  <si>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</si>
  <si>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</si>
  <si>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</si>
  <si>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</si>
  <si>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</si>
  <si>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</si>
  <si>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</si>
  <si>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</si>
  <si>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</si>
  <si>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</si>
  <si>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</si>
  <si>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</si>
  <si>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</si>
  <si>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</si>
  <si>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</si>
  <si>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</si>
  <si>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</si>
  <si>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</si>
  <si>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</si>
  <si>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</si>
  <si>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</si>
  <si>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</si>
  <si>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</si>
  <si>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</si>
  <si>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</si>
  <si>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</si>
  <si>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</si>
  <si>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</si>
  <si>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</si>
  <si>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</si>
  <si>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</si>
  <si>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</si>
  <si>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</si>
  <si>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</si>
  <si>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</si>
  <si>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</si>
  <si>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</si>
  <si>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</si>
  <si>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</si>
  <si>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</si>
  <si>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</si>
  <si>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</si>
  <si>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</si>
  <si>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</si>
  <si>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</si>
  <si>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</si>
  <si>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</si>
  <si>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</si>
  <si>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</si>
  <si>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</si>
  <si>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</si>
  <si>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</si>
  <si>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</si>
  <si>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</si>
  <si>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</si>
  <si>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</si>
  <si>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</si>
  <si>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</si>
  <si>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</si>
  <si>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</si>
  <si>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</si>
  <si>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</si>
  <si>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</si>
  <si>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</si>
  <si>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</si>
  <si>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</si>
  <si>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</si>
  <si>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</si>
  <si>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</si>
  <si>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</si>
  <si>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</si>
  <si>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</si>
  <si>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</si>
  <si>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</si>
  <si>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</si>
  <si>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</si>
  <si>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</si>
  <si>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</si>
  <si>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</si>
  <si>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</si>
  <si>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</si>
  <si>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</si>
  <si>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</si>
  <si>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</si>
  <si>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</si>
  <si>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</si>
  <si>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</si>
  <si>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</si>
  <si>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</si>
  <si>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</si>
  <si>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</si>
  <si>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</si>
  <si>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</si>
  <si>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</si>
  <si>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</si>
  <si>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</si>
  <si>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</si>
  <si>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</si>
  <si>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</si>
  <si>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</si>
  <si>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</si>
  <si>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</si>
  <si>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</si>
  <si>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</si>
  <si>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</si>
  <si>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</si>
  <si>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</si>
  <si>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</si>
  <si>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</si>
  <si>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</si>
  <si>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</si>
  <si>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</si>
  <si>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</si>
  <si>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</si>
  <si>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</si>
  <si>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</si>
  <si>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</si>
  <si>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</si>
  <si>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</si>
  <si>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</si>
  <si>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</si>
  <si>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</si>
  <si>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</si>
  <si>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</si>
  <si>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</si>
  <si>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</si>
  <si>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</si>
  <si>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</si>
  <si>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</si>
  <si>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</si>
  <si>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</si>
  <si>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</si>
  <si>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</si>
  <si>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</si>
  <si>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</si>
  <si>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</si>
  <si>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</si>
  <si>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</si>
  <si>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</si>
  <si>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</si>
  <si>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</si>
  <si>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</si>
  <si>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</si>
  <si>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</si>
  <si>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</si>
  <si>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</si>
  <si>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</si>
  <si>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</si>
  <si>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</si>
  <si>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</si>
  <si>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</si>
  <si>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</si>
  <si>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</si>
  <si>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</si>
  <si>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</si>
  <si>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</si>
  <si>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</si>
  <si>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</si>
  <si>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</si>
  <si>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</si>
  <si>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</si>
  <si>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</si>
  <si>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</si>
  <si>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</si>
  <si>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</si>
  <si>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</si>
  <si>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</si>
  <si>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</si>
  <si>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</si>
  <si>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</si>
  <si>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</si>
  <si>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</si>
  <si>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</si>
  <si>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</si>
  <si>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</si>
  <si>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</si>
  <si>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</si>
  <si>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</si>
  <si>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</si>
  <si>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</si>
  <si>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</si>
  <si>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</si>
  <si>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</si>
  <si>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</si>
  <si>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</si>
  <si>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</si>
  <si>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</si>
  <si>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</si>
  <si>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</si>
  <si>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</si>
  <si>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</si>
  <si>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</si>
  <si>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</si>
  <si>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</si>
  <si>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</si>
  <si>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</si>
  <si>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</si>
  <si>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</si>
  <si>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</si>
  <si>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</si>
  <si>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</si>
  <si>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</si>
  <si>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</si>
  <si>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</si>
  <si>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</si>
  <si>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</si>
  <si>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</si>
  <si>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</si>
  <si>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</si>
  <si>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</si>
  <si>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</si>
  <si>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</si>
  <si>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</si>
  <si>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</si>
  <si>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</si>
  <si>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</si>
  <si>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</si>
  <si>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</si>
  <si>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</si>
  <si>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</si>
  <si>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</si>
  <si>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</si>
  <si>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</si>
  <si>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</si>
  <si>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</si>
  <si>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</si>
  <si>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</si>
  <si>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</si>
  <si>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</si>
  <si>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</si>
  <si>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</si>
  <si>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</si>
  <si>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</si>
  <si>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</si>
  <si>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</si>
  <si>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</si>
  <si>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</si>
  <si>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</si>
  <si>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</si>
  <si>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</si>
  <si>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</si>
  <si>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</si>
  <si>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</si>
  <si>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</si>
  <si>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</si>
  <si>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</si>
  <si>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</si>
  <si>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</si>
  <si>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</si>
  <si>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</si>
  <si>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</si>
  <si>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</si>
  <si>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</si>
  <si>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</si>
  <si>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</si>
  <si>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</si>
  <si>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</si>
  <si>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</si>
  <si>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</si>
  <si>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</si>
  <si>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</si>
  <si>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</si>
  <si>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</si>
  <si>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</si>
  <si>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</si>
  <si>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</si>
  <si>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</si>
  <si>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</si>
  <si>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</si>
  <si>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</si>
  <si>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</si>
  <si>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</si>
  <si>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</si>
  <si>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</si>
  <si>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</si>
  <si>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</si>
  <si>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</si>
  <si>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</si>
  <si>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</si>
  <si>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</si>
  <si>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</si>
  <si>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</si>
  <si>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</si>
  <si>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</si>
  <si>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</si>
  <si>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</si>
  <si>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</si>
  <si>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</si>
  <si>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</si>
  <si>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</si>
  <si>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</si>
  <si>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</si>
  <si>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</si>
  <si>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</si>
  <si>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</si>
  <si>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</si>
  <si>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</si>
  <si>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</si>
  <si>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</si>
  <si>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</si>
  <si>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</si>
  <si>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</si>
  <si>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</si>
  <si>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</si>
  <si>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</si>
  <si>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</si>
  <si>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</si>
  <si>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</si>
  <si>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</si>
  <si>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</si>
  <si>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</si>
  <si>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</si>
  <si>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</si>
  <si>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</si>
  <si>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</si>
  <si>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</si>
  <si>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</si>
  <si>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</si>
  <si>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</si>
  <si>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</si>
  <si>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</si>
  <si>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</si>
  <si>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</si>
  <si>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</si>
  <si>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</si>
  <si>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</si>
  <si>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</si>
  <si>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</si>
  <si>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</si>
  <si>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</si>
  <si>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</si>
  <si>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</si>
  <si>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</si>
  <si>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</si>
  <si>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</si>
  <si>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</si>
  <si>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</si>
  <si>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</si>
  <si>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</si>
  <si>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</si>
  <si>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</si>
  <si>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</si>
  <si>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</si>
  <si>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</si>
  <si>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</si>
  <si>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</si>
  <si>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</si>
  <si>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</si>
  <si>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</si>
  <si>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</si>
  <si>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</si>
  <si>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</si>
  <si>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</si>
  <si>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</si>
  <si>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</si>
  <si>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</si>
  <si>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</si>
  <si>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</si>
  <si>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</si>
  <si>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</si>
  <si>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</si>
  <si>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</si>
  <si>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</si>
  <si>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</si>
  <si>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</si>
  <si>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</si>
  <si>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</si>
  <si>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</si>
  <si>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</si>
  <si>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</si>
  <si>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</si>
  <si>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</si>
  <si>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</si>
  <si>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</si>
  <si>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</si>
  <si>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</si>
  <si>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</si>
  <si>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</si>
  <si>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</si>
  <si>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</si>
  <si>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</si>
  <si>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</si>
  <si>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</si>
  <si>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</si>
  <si>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</si>
  <si>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</si>
  <si>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</si>
  <si>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</si>
  <si>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</si>
  <si>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</si>
  <si>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</si>
  <si>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</si>
  <si>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</si>
  <si>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</si>
  <si>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</si>
  <si>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</si>
  <si>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</si>
  <si>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</si>
  <si>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</si>
  <si>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</si>
  <si>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</si>
  <si>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</si>
  <si>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</si>
  <si>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</si>
  <si>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</si>
  <si>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</si>
  <si>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</si>
  <si>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</si>
  <si>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</si>
  <si>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</si>
  <si>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</si>
  <si>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</si>
  <si>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</si>
  <si>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</si>
  <si>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</si>
  <si>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</si>
  <si>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</si>
  <si>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</si>
  <si>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</si>
  <si>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</si>
  <si>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</si>
  <si>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</si>
  <si>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</si>
  <si>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</si>
  <si>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</si>
  <si>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</si>
  <si>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</si>
  <si>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</si>
  <si>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</si>
  <si>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</si>
  <si>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</si>
  <si>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</si>
  <si>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</si>
  <si>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</si>
  <si>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</si>
  <si>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</si>
  <si>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</si>
  <si>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</si>
  <si>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</si>
  <si>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</si>
  <si>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</si>
  <si>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</si>
  <si>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</si>
  <si>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</si>
  <si>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</si>
  <si>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</si>
  <si>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</si>
  <si>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</si>
  <si>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</si>
  <si>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</si>
  <si>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</si>
  <si>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</si>
  <si>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</si>
  <si>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</si>
  <si>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</si>
  <si>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</si>
  <si>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</si>
  <si>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</si>
  <si>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</si>
  <si>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</si>
  <si>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</si>
  <si>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</si>
  <si>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</si>
  <si>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</si>
  <si>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</si>
  <si>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</si>
  <si>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</si>
  <si>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</si>
  <si>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</si>
  <si>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</si>
  <si>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</si>
  <si>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</si>
  <si>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</si>
  <si>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</si>
  <si>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</si>
  <si>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</si>
  <si>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</si>
  <si>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</si>
  <si>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</si>
  <si>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</si>
  <si>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</si>
  <si>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</si>
  <si>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</si>
  <si>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</si>
  <si>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</si>
  <si>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</si>
  <si>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</si>
  <si>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</si>
  <si>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</si>
  <si>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</si>
  <si>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</si>
  <si>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</si>
  <si>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</si>
  <si>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</si>
  <si>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</si>
  <si>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</si>
  <si>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</si>
  <si>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</si>
  <si>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</si>
  <si>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</si>
  <si>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</si>
  <si>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</si>
  <si>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</si>
  <si>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</si>
  <si>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</si>
  <si>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</si>
  <si>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</si>
  <si>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</si>
  <si>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</si>
  <si>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</si>
  <si>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</si>
  <si>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</si>
  <si>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</si>
  <si>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</si>
  <si>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</si>
  <si>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</si>
  <si>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</si>
  <si>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</si>
  <si>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</si>
  <si>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</si>
  <si>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</si>
  <si>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</si>
  <si>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</si>
  <si>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</si>
  <si>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</si>
  <si>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</si>
  <si>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</si>
  <si>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</si>
  <si>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</si>
  <si>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</si>
  <si>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</si>
  <si>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</si>
  <si>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</si>
  <si>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</si>
  <si>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</si>
  <si>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</si>
  <si>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</si>
  <si>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</si>
  <si>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</si>
  <si>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</si>
  <si>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</si>
  <si>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</si>
  <si>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</si>
  <si>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</si>
  <si>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</si>
  <si>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</si>
  <si>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</si>
  <si>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</si>
  <si>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</si>
  <si>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</si>
  <si>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</si>
  <si>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</si>
  <si>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</si>
  <si>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</si>
  <si>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</si>
  <si>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</si>
  <si>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</si>
  <si>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</si>
  <si>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</si>
  <si>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</si>
  <si>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</si>
  <si>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</si>
  <si>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</si>
  <si>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</si>
  <si>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</si>
  <si>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</si>
  <si>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</si>
  <si>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</si>
  <si>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</si>
  <si>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</si>
  <si>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</si>
  <si>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</si>
  <si>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</si>
  <si>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</si>
  <si>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</si>
  <si>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</si>
  <si>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</si>
  <si>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</si>
  <si>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</si>
  <si>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</si>
  <si>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</si>
  <si>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</si>
  <si>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</si>
  <si>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</si>
  <si>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</si>
  <si>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</si>
  <si>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</si>
  <si>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</si>
  <si>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</si>
  <si>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</si>
  <si>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</si>
  <si>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</si>
  <si>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</si>
  <si>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</si>
  <si>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</si>
  <si>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</si>
  <si>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</si>
  <si>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</si>
  <si>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</si>
  <si>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</si>
  <si>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</si>
  <si>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</si>
  <si>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</si>
  <si>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</si>
  <si>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</si>
  <si>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</si>
  <si>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</si>
  <si>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</si>
  <si>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</si>
  <si>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</si>
  <si>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</si>
  <si>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</si>
  <si>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</si>
  <si>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</si>
  <si>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</si>
  <si>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</si>
  <si>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</si>
  <si>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</si>
  <si>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</si>
  <si>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</si>
  <si>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</si>
  <si>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</si>
  <si>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</si>
  <si>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</si>
  <si>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</si>
  <si>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</si>
  <si>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</si>
  <si>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</si>
  <si>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</si>
  <si>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</si>
  <si>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</si>
  <si>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</si>
  <si>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</si>
  <si>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</si>
  <si>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</si>
  <si>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</si>
  <si>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</si>
  <si>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</si>
  <si>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</si>
  <si>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</si>
  <si>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</si>
  <si>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</si>
  <si>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</si>
  <si>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</si>
  <si>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</si>
  <si>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</si>
  <si>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</si>
  <si>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</si>
  <si>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</si>
  <si>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</si>
  <si>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</si>
  <si>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</si>
  <si>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</si>
  <si>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</si>
  <si>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</si>
  <si>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</si>
  <si>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</si>
  <si>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</si>
  <si>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</si>
  <si>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</si>
  <si>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</si>
  <si>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</si>
  <si>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</si>
  <si>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</si>
  <si>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</si>
  <si>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</si>
  <si>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</si>
  <si>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</si>
  <si>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</si>
  <si>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</si>
  <si>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</si>
  <si>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</si>
  <si>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</si>
  <si>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</si>
  <si>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</si>
  <si>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</si>
  <si>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</si>
  <si>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</si>
  <si>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</si>
  <si>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</si>
  <si>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</si>
  <si>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</si>
  <si>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</si>
  <si>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</si>
  <si>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</si>
  <si>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</si>
  <si>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</si>
  <si>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</si>
  <si>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</si>
  <si>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</si>
  <si>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</si>
  <si>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</si>
  <si>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</si>
  <si>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</si>
  <si>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</si>
  <si>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</si>
  <si>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</si>
  <si>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</si>
  <si>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</si>
  <si>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</si>
  <si>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</si>
  <si>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</si>
  <si>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</si>
  <si>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</si>
  <si>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</si>
  <si>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</si>
  <si>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</si>
  <si>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</si>
  <si>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</si>
  <si>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</si>
  <si>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</si>
  <si>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</si>
  <si>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</si>
  <si>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</si>
  <si>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</si>
  <si>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</si>
  <si>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</si>
  <si>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</si>
  <si>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</si>
  <si>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</si>
  <si>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</si>
  <si>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</si>
  <si>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</si>
  <si>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</si>
  <si>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</si>
  <si>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</si>
  <si>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</si>
  <si>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</si>
  <si>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</si>
  <si>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</si>
  <si>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</si>
  <si>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</si>
  <si>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</si>
  <si>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</si>
  <si>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</si>
  <si>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</si>
  <si>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</si>
  <si>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</si>
  <si>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</si>
  <si>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</si>
  <si>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</si>
  <si>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</si>
  <si>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</si>
  <si>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</si>
  <si>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</si>
  <si>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</si>
  <si>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</si>
  <si>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</si>
  <si>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</si>
  <si>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</si>
  <si>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</si>
  <si>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</si>
  <si>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</si>
  <si>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</si>
  <si>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</si>
  <si>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</si>
  <si>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</si>
  <si>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</si>
  <si>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</si>
  <si>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</si>
  <si>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</si>
  <si>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</si>
  <si>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</si>
  <si>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</si>
  <si>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</si>
  <si>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</si>
  <si>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</si>
  <si>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</si>
  <si>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</si>
  <si>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</si>
  <si>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</si>
  <si>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</si>
  <si>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</si>
  <si>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</si>
  <si>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</si>
  <si>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</si>
  <si>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</si>
  <si>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</si>
  <si>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</si>
  <si>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</si>
  <si>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</si>
  <si>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</si>
  <si>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</si>
  <si>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</si>
  <si>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</si>
  <si>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</si>
  <si>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</si>
  <si>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</si>
  <si>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</si>
  <si>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</si>
  <si>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</si>
  <si>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</si>
  <si>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</si>
  <si>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</si>
  <si>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</si>
  <si>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</si>
  <si>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</si>
  <si>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</si>
  <si>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</si>
  <si>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</si>
  <si>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</si>
  <si>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</si>
  <si>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</si>
  <si>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</si>
  <si>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</si>
  <si>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</si>
  <si>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</si>
  <si>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</si>
  <si>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</si>
  <si>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</si>
  <si>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</si>
  <si>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</si>
  <si>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</si>
  <si>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</si>
  <si>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</si>
  <si>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</si>
  <si>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</si>
  <si>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</si>
  <si>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</si>
  <si>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</si>
  <si>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</si>
  <si>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</si>
  <si>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</si>
  <si>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</si>
  <si>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</si>
  <si>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</si>
  <si>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</si>
  <si>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</si>
  <si>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</si>
  <si>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</si>
  <si>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</si>
  <si>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</si>
  <si>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</si>
  <si>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</si>
  <si>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</si>
  <si>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</si>
  <si>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</si>
  <si>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</si>
  <si>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</si>
  <si>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</si>
  <si>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</si>
  <si>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</si>
  <si>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</si>
  <si>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</si>
  <si>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</si>
  <si>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</si>
  <si>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</si>
  <si>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</si>
  <si>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</si>
  <si>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</si>
  <si>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</si>
  <si>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</si>
  <si>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</si>
  <si>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</si>
  <si>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</si>
  <si>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</si>
  <si>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</si>
  <si>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</si>
  <si>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</si>
  <si>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</si>
  <si>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</si>
  <si>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</si>
  <si>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</si>
  <si>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</si>
  <si>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</si>
  <si>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</si>
  <si>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</si>
  <si>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</si>
  <si>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</si>
  <si>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</si>
  <si>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</si>
  <si>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</si>
  <si>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</si>
  <si>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</si>
  <si>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</si>
  <si>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</si>
  <si>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</si>
  <si>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</si>
  <si>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</si>
  <si>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</si>
  <si>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</si>
  <si>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</si>
  <si>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</si>
  <si>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</si>
  <si>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</si>
  <si>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</si>
  <si>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</si>
  <si>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</si>
  <si>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</si>
  <si>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</si>
  <si>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</si>
  <si>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</si>
  <si>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</si>
  <si>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</si>
  <si>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</si>
  <si>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</si>
  <si>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</si>
  <si>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</si>
  <si>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</si>
  <si>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</si>
  <si>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</si>
  <si>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</si>
  <si>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</si>
  <si>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</si>
  <si>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</si>
  <si>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</si>
  <si>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</si>
  <si>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</si>
  <si>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</si>
  <si>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</si>
  <si>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</si>
  <si>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</si>
  <si>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</si>
  <si>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</si>
  <si>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</si>
  <si>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</si>
  <si>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</si>
  <si>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</si>
  <si>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</si>
  <si>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</si>
  <si>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</si>
  <si>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</si>
  <si>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</si>
  <si>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</si>
  <si>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</si>
  <si>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</si>
  <si>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</si>
  <si>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</si>
  <si>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</si>
  <si>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</si>
  <si>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</si>
  <si>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</si>
  <si>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</si>
  <si>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</si>
  <si>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</si>
  <si>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</si>
  <si>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</si>
  <si>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</si>
  <si>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</si>
  <si>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</si>
  <si>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</si>
  <si>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</si>
  <si>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</si>
  <si>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</si>
  <si>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</si>
  <si>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</si>
  <si>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</si>
  <si>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</si>
  <si>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</si>
  <si>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</si>
  <si>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</si>
  <si>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</si>
  <si>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</si>
  <si>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</si>
  <si>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</si>
  <si>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</si>
  <si>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</si>
  <si>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</si>
  <si>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</si>
  <si>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</si>
  <si>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</si>
  <si>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</si>
  <si>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</si>
  <si>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</si>
  <si>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</si>
  <si>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</si>
  <si>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</si>
  <si>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</si>
  <si>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</si>
  <si>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</si>
  <si>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</si>
  <si>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</si>
  <si>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</si>
  <si>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</si>
  <si>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</si>
  <si>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</si>
  <si>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</si>
  <si>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</si>
  <si>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</si>
  <si>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</si>
  <si>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</si>
  <si>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</si>
  <si>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</si>
  <si>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</si>
  <si>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</si>
  <si>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</si>
  <si>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</si>
  <si>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</si>
  <si>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</si>
  <si>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</si>
  <si>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</si>
  <si>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</si>
  <si>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</si>
  <si>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</si>
  <si>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</si>
  <si>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</si>
  <si>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</si>
  <si>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</si>
  <si>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</si>
  <si>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</si>
  <si>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</si>
  <si>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</si>
  <si>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</si>
  <si>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</si>
  <si>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</si>
  <si>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</si>
  <si>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</si>
  <si>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</si>
  <si>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</si>
  <si>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</si>
  <si>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</si>
  <si>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</si>
  <si>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</si>
  <si>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</si>
  <si>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</si>
  <si>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</si>
  <si>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</si>
  <si>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</si>
  <si>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</si>
  <si>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</si>
  <si>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</si>
  <si>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</si>
  <si>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</si>
  <si>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</si>
  <si>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</si>
  <si>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</si>
  <si>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</si>
  <si>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</si>
  <si>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</si>
  <si>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</si>
  <si>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</si>
  <si>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</si>
  <si>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</si>
  <si>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</si>
  <si>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</si>
  <si>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</si>
  <si>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</si>
  <si>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</si>
  <si>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</si>
  <si>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</si>
  <si>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</si>
  <si>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</si>
  <si>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</si>
  <si>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</si>
  <si>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</si>
  <si>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</si>
  <si>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</si>
  <si>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</si>
  <si>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</si>
  <si>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</si>
  <si>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</si>
  <si>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</si>
  <si>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</si>
  <si>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</si>
  <si>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</si>
  <si>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</si>
  <si>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</si>
  <si>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</si>
  <si>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</si>
  <si>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</si>
  <si>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</si>
  <si>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</si>
  <si>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</si>
  <si>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</si>
  <si>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</si>
  <si>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</si>
  <si>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</si>
  <si>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</si>
  <si>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</si>
  <si>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</si>
  <si>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</si>
  <si>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</si>
  <si>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</si>
  <si>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</si>
  <si>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</si>
  <si>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</si>
  <si>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</si>
  <si>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</si>
  <si>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</si>
  <si>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</si>
  <si>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</si>
  <si>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</si>
  <si>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</si>
  <si>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</si>
  <si>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</si>
  <si>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</si>
  <si>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</si>
  <si>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</si>
  <si>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</si>
  <si>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</si>
  <si>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</si>
  <si>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</si>
  <si>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</si>
  <si>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</si>
  <si>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</si>
  <si>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</si>
  <si>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</si>
  <si>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</si>
  <si>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</si>
  <si>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</si>
  <si>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</si>
  <si>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</si>
  <si>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</si>
  <si>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</si>
  <si>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</si>
  <si>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</si>
  <si>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</si>
  <si>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</si>
  <si>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</si>
  <si>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</si>
  <si>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</si>
  <si>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</si>
  <si>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</si>
  <si>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</si>
  <si>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</si>
  <si>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</si>
  <si>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</si>
  <si>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</si>
  <si>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</si>
  <si>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</si>
  <si>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</si>
  <si>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</si>
  <si>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</si>
  <si>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</si>
  <si>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</si>
  <si>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</si>
  <si>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</si>
  <si>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</si>
  <si>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</si>
  <si>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</si>
  <si>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</si>
  <si>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</si>
  <si>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</si>
  <si>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</si>
  <si>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</si>
  <si>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</si>
  <si>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</si>
  <si>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</si>
  <si>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</si>
  <si>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</si>
  <si>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</si>
  <si>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</si>
  <si>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</si>
  <si>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</si>
  <si>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</si>
  <si>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</si>
  <si>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</si>
  <si>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</si>
  <si>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</si>
  <si>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</si>
  <si>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</si>
  <si>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</si>
  <si>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</si>
  <si>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</si>
  <si>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</si>
  <si>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</si>
  <si>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</si>
  <si>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</si>
  <si>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</si>
  <si>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</si>
  <si>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</si>
  <si>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</si>
  <si>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</si>
  <si>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</si>
  <si>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</si>
  <si>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</si>
  <si>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</si>
  <si>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</si>
  <si>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</si>
  <si>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</si>
  <si>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</si>
  <si>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</si>
  <si>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</si>
  <si>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</si>
  <si>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</si>
  <si>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</si>
  <si>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</si>
  <si>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</si>
  <si>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</si>
  <si>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</si>
  <si>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</si>
  <si>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</si>
  <si>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</si>
  <si>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</si>
  <si>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</si>
  <si>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</si>
  <si>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</si>
  <si>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</si>
  <si>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</si>
  <si>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</si>
  <si>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</si>
  <si>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</si>
  <si>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</si>
  <si>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</si>
  <si>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</si>
  <si>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</si>
  <si>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</si>
  <si>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</si>
  <si>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</si>
  <si>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</si>
  <si>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</si>
  <si>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</si>
  <si>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</si>
  <si>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</si>
  <si>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</si>
  <si>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</si>
  <si>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</si>
  <si>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</si>
  <si>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</si>
  <si>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</si>
  <si>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</si>
  <si>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</si>
  <si>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</si>
  <si>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</si>
  <si>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</si>
  <si>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</si>
  <si>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</si>
  <si>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</si>
  <si>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</si>
  <si>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</si>
  <si>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</si>
  <si>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</si>
  <si>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</si>
  <si>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</si>
  <si>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</si>
  <si>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</si>
  <si>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</si>
  <si>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</si>
  <si>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</si>
  <si>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</si>
  <si>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</si>
  <si>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</si>
  <si>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</si>
  <si>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</si>
  <si>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</si>
  <si>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</si>
  <si>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</si>
  <si>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</si>
  <si>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</si>
  <si>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</si>
  <si>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</si>
  <si>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</si>
  <si>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</si>
  <si>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</si>
  <si>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</si>
  <si>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</si>
  <si>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</si>
  <si>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</si>
  <si>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</si>
  <si>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</si>
  <si>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</si>
  <si>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</si>
  <si>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</si>
  <si>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</si>
  <si>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</si>
  <si>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</si>
  <si>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</si>
  <si>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</si>
  <si>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</si>
  <si>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</si>
  <si>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</si>
  <si>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</si>
  <si>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</si>
  <si>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</si>
  <si>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</si>
  <si>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</si>
  <si>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</si>
  <si>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</si>
  <si>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</si>
  <si>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</si>
  <si>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</si>
  <si>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</si>
  <si>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</si>
  <si>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</si>
  <si>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</si>
  <si>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</si>
  <si>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</si>
  <si>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</si>
  <si>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</si>
  <si>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</si>
  <si>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</si>
  <si>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</si>
  <si>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</si>
  <si>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</si>
  <si>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</si>
  <si>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</si>
  <si>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</si>
  <si>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</si>
  <si>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</si>
  <si>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</si>
  <si>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</si>
  <si>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</si>
  <si>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</si>
  <si>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</si>
  <si>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</si>
  <si>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</si>
  <si>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</si>
  <si>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</si>
  <si>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</si>
  <si>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</si>
  <si>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</si>
  <si>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</si>
  <si>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</si>
  <si>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</si>
  <si>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</si>
  <si>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</si>
  <si>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</si>
  <si>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</si>
  <si>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</si>
  <si>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</si>
  <si>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</si>
  <si>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</si>
  <si>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</si>
  <si>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</si>
  <si>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</si>
  <si>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</si>
  <si>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</si>
  <si>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</si>
  <si>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</si>
  <si>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</si>
  <si>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</si>
  <si>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</si>
  <si>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</si>
  <si>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</si>
  <si>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</si>
  <si>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</si>
  <si>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</si>
  <si>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</si>
  <si>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</si>
  <si>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</si>
  <si>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</si>
  <si>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</si>
  <si>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</si>
  <si>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</si>
  <si>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</si>
  <si>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</si>
  <si>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</si>
  <si>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</si>
  <si>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</si>
  <si>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</si>
  <si>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</si>
  <si>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</si>
  <si>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</si>
  <si>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</si>
  <si>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</si>
  <si>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</si>
  <si>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</si>
  <si>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</si>
  <si>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</si>
  <si>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</si>
  <si>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</si>
  <si>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</si>
  <si>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</si>
  <si>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</si>
  <si>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</si>
  <si>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</si>
  <si>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</si>
  <si>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</si>
  <si>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</si>
  <si>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</si>
  <si>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</si>
  <si>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</si>
  <si>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</si>
  <si>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</si>
  <si>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</si>
  <si>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</si>
  <si>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</si>
  <si>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</si>
  <si>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</si>
  <si>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</si>
  <si>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</si>
  <si>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</si>
  <si>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</si>
  <si>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</si>
  <si>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</si>
  <si>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</si>
  <si>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</si>
  <si>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</si>
  <si>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</si>
  <si>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</si>
  <si>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</si>
  <si>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</si>
  <si>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</si>
  <si>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</si>
  <si>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</si>
  <si>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</si>
  <si>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</si>
  <si>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</si>
  <si>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</si>
  <si>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</si>
  <si>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</si>
  <si>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</si>
  <si>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</si>
  <si>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</si>
  <si>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</si>
  <si>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</si>
  <si>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</si>
  <si>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</si>
  <si>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</si>
  <si>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</si>
  <si>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</si>
  <si>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</si>
  <si>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</si>
  <si>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</si>
  <si>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</si>
  <si>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</si>
  <si>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</si>
  <si>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</si>
  <si>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</si>
  <si>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</si>
  <si>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</si>
  <si>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</si>
  <si>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</si>
  <si>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</si>
  <si>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</si>
  <si>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</si>
  <si>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</si>
  <si>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</si>
  <si>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</si>
  <si>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</si>
  <si>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</si>
  <si>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</si>
  <si>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</si>
  <si>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</si>
  <si>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</si>
  <si>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</si>
  <si>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</si>
  <si>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</si>
  <si>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</si>
  <si>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</si>
  <si>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</si>
  <si>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</si>
  <si>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</si>
  <si>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</si>
  <si>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</si>
  <si>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</si>
  <si>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</si>
  <si>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</si>
  <si>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</si>
  <si>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</si>
  <si>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</si>
  <si>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</si>
  <si>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</si>
  <si>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</si>
  <si>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</si>
  <si>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</si>
  <si>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</si>
  <si>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</si>
  <si>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</si>
  <si>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</si>
  <si>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</si>
  <si>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</si>
  <si>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</si>
  <si>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</si>
  <si>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</si>
  <si>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</si>
  <si>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</si>
  <si>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</si>
  <si>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</si>
  <si>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</si>
  <si>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</si>
  <si>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</si>
  <si>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</si>
  <si>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</si>
  <si>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</si>
  <si>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</si>
  <si>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</si>
  <si>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</si>
  <si>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</si>
  <si>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</si>
  <si>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</si>
  <si>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</si>
  <si>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</si>
  <si>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</si>
  <si>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</si>
  <si>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</si>
  <si>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</si>
  <si>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</si>
  <si>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</si>
  <si>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</si>
  <si>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</si>
  <si>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</si>
  <si>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</si>
  <si>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</si>
  <si>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</si>
  <si>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</si>
  <si>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</si>
  <si>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</si>
  <si>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</si>
  <si>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</si>
  <si>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</si>
  <si>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</si>
  <si>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</si>
  <si>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</si>
  <si>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</si>
  <si>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</si>
  <si>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</si>
  <si>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</si>
  <si>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</si>
  <si>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</si>
  <si>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</si>
  <si>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</si>
  <si>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</si>
  <si>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</si>
  <si>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</si>
  <si>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</si>
  <si>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</si>
  <si>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</si>
  <si>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</si>
  <si>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</si>
  <si>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</si>
  <si>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</si>
  <si>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</si>
  <si>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</si>
  <si>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</si>
  <si>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</si>
  <si>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</si>
  <si>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</si>
  <si>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</si>
  <si>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</si>
  <si>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</si>
  <si>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</si>
  <si>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</si>
  <si>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</si>
  <si>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</si>
  <si>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</si>
  <si>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</si>
  <si>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</si>
  <si>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</si>
  <si>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</si>
  <si>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</si>
  <si>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</si>
  <si>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</si>
  <si>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</si>
  <si>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</si>
  <si>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</si>
  <si>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</si>
  <si>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</si>
  <si>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</si>
  <si>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</si>
  <si>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</si>
  <si>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</si>
  <si>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</si>
  <si>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</si>
  <si>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</si>
  <si>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</si>
  <si>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</si>
  <si>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</si>
  <si>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</si>
  <si>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</si>
  <si>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</si>
  <si>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</si>
  <si>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</si>
  <si>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</si>
  <si>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</si>
  <si>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</si>
  <si>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</si>
  <si>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</si>
  <si>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</si>
  <si>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</si>
  <si>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</si>
  <si>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</si>
  <si>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</si>
  <si>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</si>
  <si>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</si>
  <si>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</si>
  <si>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</si>
  <si>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</si>
  <si>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</si>
  <si>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</si>
  <si>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</si>
  <si>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</si>
  <si>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</si>
  <si>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</si>
  <si>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</si>
  <si>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</si>
  <si>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</si>
  <si>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</si>
  <si>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</si>
  <si>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</si>
  <si>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</si>
  <si>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</si>
  <si>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</si>
  <si>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</si>
  <si>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</si>
  <si>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</si>
  <si>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</si>
  <si>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</si>
  <si>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</si>
  <si>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</si>
  <si>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</si>
  <si>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</si>
  <si>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</si>
  <si>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</si>
  <si>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</si>
  <si>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</si>
  <si>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</si>
  <si>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</si>
  <si>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</si>
  <si>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</si>
  <si>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</si>
  <si>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</si>
  <si>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</si>
  <si>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</si>
  <si>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</si>
  <si>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</si>
  <si>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</si>
  <si>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</si>
  <si>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</si>
  <si>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</si>
  <si>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</si>
  <si>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</si>
  <si>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</si>
  <si>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</si>
  <si>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</si>
  <si>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</si>
  <si>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</si>
  <si>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</si>
  <si>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</si>
  <si>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</si>
  <si>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</si>
  <si>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</si>
  <si>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</si>
  <si>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</si>
  <si>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</si>
  <si>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</si>
  <si>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</si>
  <si>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</si>
  <si>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</si>
  <si>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</si>
  <si>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</si>
  <si>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</si>
  <si>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</si>
  <si>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</si>
  <si>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</si>
  <si>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</si>
  <si>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</si>
  <si>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</si>
  <si>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</si>
  <si>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</si>
  <si>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</si>
  <si>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</si>
  <si>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</si>
  <si>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</si>
  <si>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</si>
  <si>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</si>
  <si>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</si>
  <si>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</si>
  <si>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</si>
  <si>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</si>
  <si>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</si>
  <si>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</si>
  <si>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</si>
  <si>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</si>
  <si>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</si>
  <si>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</si>
  <si>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</si>
  <si>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</si>
  <si>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</si>
  <si>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</si>
  <si>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</si>
  <si>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</si>
  <si>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</si>
  <si>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</si>
  <si>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</si>
  <si>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</si>
  <si>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</si>
  <si>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</si>
  <si>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</si>
  <si>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</si>
  <si>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</si>
  <si>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</si>
  <si>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</si>
  <si>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</si>
  <si>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</si>
  <si>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</si>
  <si>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</si>
  <si>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</si>
  <si>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</si>
  <si>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</si>
  <si>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</si>
  <si>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</si>
  <si>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</si>
  <si>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</si>
  <si>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</si>
  <si>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</si>
  <si>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</si>
  <si>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</si>
  <si>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</si>
  <si>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</si>
  <si>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</si>
  <si>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</si>
  <si>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</si>
  <si>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</si>
  <si>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</si>
  <si>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</si>
  <si>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</si>
  <si>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</si>
  <si>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</si>
  <si>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</si>
  <si>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</si>
  <si>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</si>
  <si>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</si>
  <si>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</si>
  <si>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</si>
  <si>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</si>
  <si>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</si>
  <si>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</si>
  <si>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</si>
  <si>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</si>
  <si>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</si>
  <si>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</si>
  <si>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</si>
  <si>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</si>
  <si>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</si>
  <si>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</si>
  <si>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</si>
  <si>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</si>
  <si>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</si>
  <si>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</si>
  <si>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</si>
  <si>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</si>
  <si>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</si>
  <si>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</si>
  <si>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</si>
  <si>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</si>
  <si>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</si>
  <si>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</si>
  <si>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</si>
  <si>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</si>
  <si>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</si>
  <si>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</si>
  <si>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</si>
  <si>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</si>
  <si>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</si>
  <si>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</si>
  <si>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</si>
  <si>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</si>
  <si>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</si>
  <si>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</si>
  <si>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</si>
  <si>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</si>
  <si>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</si>
  <si>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</si>
  <si>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</si>
  <si>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</si>
  <si>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</si>
  <si>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</si>
  <si>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</si>
  <si>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</si>
  <si>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</si>
  <si>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</si>
  <si>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</si>
  <si>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</si>
  <si>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</si>
  <si>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</si>
  <si>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</si>
  <si>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</si>
  <si>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</si>
  <si>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</si>
  <si>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</si>
  <si>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</si>
  <si>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</si>
  <si>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</si>
  <si>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</si>
  <si>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</si>
  <si>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</si>
  <si>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</si>
  <si>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</si>
  <si>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</si>
  <si>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</si>
  <si>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</si>
  <si>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</si>
  <si>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</si>
  <si>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</si>
  <si>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</si>
  <si>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</si>
  <si>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</si>
  <si>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</si>
  <si>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</si>
  <si>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</si>
  <si>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</si>
  <si>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</si>
  <si>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</si>
  <si>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</si>
  <si>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</si>
  <si>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</si>
  <si>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</si>
  <si>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</si>
  <si>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</si>
  <si>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</si>
  <si>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</si>
  <si>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</si>
  <si>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</si>
  <si>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</si>
  <si>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</si>
  <si>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</si>
  <si>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</si>
  <si>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</si>
  <si>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</si>
  <si>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</si>
  <si>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</si>
  <si>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</si>
  <si>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</si>
  <si>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</si>
  <si>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</si>
  <si>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</si>
  <si>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</si>
  <si>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</si>
  <si>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</si>
  <si>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</si>
  <si>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</si>
  <si>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</si>
  <si>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</si>
  <si>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</si>
  <si>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</si>
  <si>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</si>
  <si>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</si>
  <si>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</si>
  <si>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</si>
  <si>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</si>
  <si>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</si>
  <si>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</si>
  <si>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</si>
  <si>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</si>
  <si>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</si>
  <si>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</si>
  <si>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</si>
  <si>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</si>
  <si>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</si>
  <si>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</si>
  <si>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</si>
  <si>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</si>
  <si>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</si>
  <si>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</si>
  <si>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</si>
  <si>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</si>
  <si>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</si>
  <si>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</si>
  <si>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</si>
  <si>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</si>
  <si>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</si>
  <si>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</si>
  <si>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</si>
  <si>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</si>
  <si>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</si>
  <si>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</si>
  <si>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</si>
  <si>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</si>
  <si>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</si>
  <si>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</si>
  <si>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</si>
  <si>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</si>
  <si>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</si>
  <si>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</si>
  <si>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</si>
  <si>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</si>
  <si>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</si>
  <si>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</si>
  <si>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</si>
  <si>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</si>
  <si>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</si>
  <si>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</si>
  <si>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</si>
  <si>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</si>
  <si>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</si>
  <si>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</si>
  <si>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</si>
  <si>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</si>
  <si>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</si>
  <si>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</si>
  <si>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</si>
  <si>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</si>
  <si>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</si>
  <si>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</si>
  <si>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</si>
  <si>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</si>
  <si>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</si>
  <si>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</si>
  <si>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</si>
  <si>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</si>
  <si>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</si>
  <si>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</si>
  <si>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</si>
  <si>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</si>
  <si>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</si>
  <si>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</si>
  <si>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</si>
  <si>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</si>
  <si>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</si>
  <si>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</si>
  <si>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</si>
  <si>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</si>
  <si>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</si>
  <si>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</si>
  <si>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</si>
  <si>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</si>
  <si>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</si>
  <si>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</si>
  <si>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</si>
  <si>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</si>
  <si>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</si>
  <si>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</si>
  <si>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</si>
  <si>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</si>
  <si>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</si>
  <si>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</si>
  <si>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</si>
  <si>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</si>
  <si>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</si>
  <si>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</si>
  <si>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</si>
  <si>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</si>
  <si>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</si>
  <si>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</si>
  <si>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</si>
  <si>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</si>
  <si>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</si>
  <si>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</si>
  <si>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</si>
  <si>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</si>
  <si>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</si>
  <si>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</si>
  <si>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</si>
  <si>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</si>
  <si>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</si>
  <si>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</si>
  <si>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</si>
  <si>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</si>
  <si>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</si>
  <si>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</si>
  <si>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</si>
  <si>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</si>
  <si>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</si>
  <si>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</si>
  <si>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</si>
  <si>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</si>
  <si>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</si>
  <si>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</si>
  <si>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</si>
  <si>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</si>
  <si>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</si>
  <si>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</si>
  <si>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</si>
  <si>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</si>
  <si>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</si>
  <si>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</si>
  <si>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</si>
  <si>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</si>
  <si>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</si>
  <si>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</si>
  <si>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</si>
  <si>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</si>
  <si>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</si>
  <si>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</si>
  <si>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</si>
  <si>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</si>
  <si>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</si>
  <si>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</si>
  <si>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</si>
  <si>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</si>
  <si>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</si>
  <si>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</si>
  <si>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</si>
  <si>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</si>
  <si>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</si>
  <si>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</si>
  <si>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</si>
  <si>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</si>
  <si>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</si>
  <si>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</si>
  <si>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</si>
  <si>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</si>
  <si>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</si>
  <si>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</si>
  <si>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</si>
  <si>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</si>
  <si>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</si>
  <si>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</si>
  <si>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</si>
  <si>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</si>
  <si>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</si>
  <si>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</si>
  <si>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</si>
  <si>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</si>
  <si>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</si>
  <si>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</si>
  <si>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</si>
  <si>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</si>
  <si>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</si>
  <si>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</si>
  <si>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</si>
  <si>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</si>
  <si>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</si>
  <si>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</si>
  <si>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</si>
  <si>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</si>
  <si>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</si>
  <si>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</si>
  <si>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</si>
  <si>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</si>
  <si>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</si>
  <si>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</si>
  <si>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</si>
  <si>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</si>
  <si>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</si>
  <si>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</si>
  <si>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</si>
  <si>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</si>
  <si>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</si>
  <si>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</si>
  <si>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</si>
  <si>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</si>
  <si>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</si>
  <si>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</si>
  <si>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</si>
  <si>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</si>
  <si>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</si>
  <si>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</si>
  <si>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</si>
  <si>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</si>
  <si>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</si>
  <si>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</si>
  <si>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</si>
  <si>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</si>
  <si>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</si>
  <si>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</si>
  <si>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</si>
  <si>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</si>
  <si>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</si>
  <si>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</si>
  <si>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</si>
  <si>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</si>
  <si>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</si>
  <si>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</si>
  <si>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</si>
  <si>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</si>
  <si>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</si>
  <si>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</si>
  <si>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</si>
  <si>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</si>
  <si>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</si>
  <si>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</si>
  <si>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</si>
  <si>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</si>
  <si>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</si>
  <si>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</si>
  <si>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</si>
  <si>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</si>
  <si>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</si>
  <si>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</si>
  <si>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</si>
  <si>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</si>
  <si>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</si>
  <si>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</si>
  <si>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</si>
  <si>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</si>
  <si>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</si>
  <si>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</si>
  <si>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</si>
  <si>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</si>
  <si>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</si>
  <si>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</si>
  <si>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</si>
  <si>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</si>
  <si>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</si>
  <si>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</si>
  <si>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</si>
  <si>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</si>
  <si>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</si>
  <si>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</si>
  <si>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</si>
  <si>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</si>
  <si>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</si>
  <si>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</si>
  <si>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</si>
  <si>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</si>
  <si>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</si>
  <si>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</si>
  <si>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</si>
  <si>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</si>
  <si>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</si>
  <si>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</si>
  <si>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</si>
  <si>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</si>
  <si>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</si>
  <si>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</si>
  <si>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</si>
  <si>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</si>
  <si>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</si>
  <si>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</si>
  <si>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</si>
  <si>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</si>
  <si>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</si>
  <si>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</si>
  <si>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</si>
  <si>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</si>
  <si>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</si>
  <si>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</si>
  <si>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</si>
  <si>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</si>
  <si>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</si>
  <si>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</si>
  <si>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</si>
  <si>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</si>
  <si>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</si>
  <si>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</si>
  <si>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</si>
  <si>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</si>
  <si>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</si>
  <si>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</si>
  <si>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</si>
  <si>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</si>
  <si>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</si>
  <si>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</si>
  <si>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</si>
  <si>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</si>
  <si>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</si>
  <si>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</si>
  <si>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</si>
  <si>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</si>
  <si>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</si>
  <si>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</si>
  <si>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</si>
  <si>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</si>
  <si>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</si>
  <si>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</si>
  <si>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</si>
  <si>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</si>
  <si>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</si>
  <si>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</si>
  <si>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</si>
  <si>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</si>
  <si>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</si>
  <si>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</si>
  <si>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</si>
  <si>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</si>
  <si>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</si>
  <si>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</si>
  <si>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</si>
  <si>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</si>
  <si>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</si>
  <si>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</si>
  <si>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</si>
  <si>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</si>
  <si>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</si>
  <si>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</si>
  <si>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</si>
  <si>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</si>
  <si>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</si>
  <si>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</si>
  <si>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</si>
  <si>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</si>
  <si>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</si>
  <si>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</si>
  <si>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</si>
  <si>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</si>
  <si>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</si>
  <si>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</si>
  <si>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</si>
  <si>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</si>
  <si>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</si>
  <si>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</si>
  <si>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</si>
  <si>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</si>
  <si>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</si>
  <si>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</si>
  <si>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</si>
  <si>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</si>
  <si>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</si>
  <si>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</si>
  <si>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</si>
  <si>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</si>
  <si>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</si>
  <si>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</si>
  <si>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</si>
  <si>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</si>
  <si>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</si>
  <si>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</si>
  <si>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</si>
  <si>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</si>
  <si>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</si>
  <si>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</si>
  <si>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</si>
  <si>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</si>
  <si>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</si>
  <si>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</si>
  <si>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</si>
  <si>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</si>
  <si>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</si>
  <si>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</si>
  <si>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</si>
  <si>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</si>
  <si>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</si>
  <si>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</si>
  <si>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</si>
  <si>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</si>
  <si>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</si>
  <si>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</si>
  <si>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</si>
  <si>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</si>
  <si>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</si>
  <si>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</si>
  <si>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</si>
  <si>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</si>
  <si>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</si>
  <si>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</si>
  <si>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</si>
  <si>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</si>
  <si>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</si>
  <si>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</si>
  <si>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</si>
  <si>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</si>
  <si>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</si>
  <si>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</si>
  <si>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</si>
  <si>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</si>
  <si>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</si>
  <si>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</si>
  <si>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</si>
  <si>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</si>
  <si>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</si>
  <si>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</si>
  <si>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</si>
  <si>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</si>
  <si>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</si>
  <si>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</si>
  <si>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</si>
  <si>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</si>
  <si>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</si>
  <si>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</si>
  <si>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</si>
  <si>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</si>
  <si>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</si>
  <si>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</si>
  <si>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</si>
  <si>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</si>
  <si>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</si>
  <si>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</si>
  <si>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</si>
  <si>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</si>
  <si>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</si>
  <si>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</si>
  <si>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</si>
  <si>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</si>
  <si>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</si>
  <si>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</si>
  <si>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</si>
  <si>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</si>
  <si>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</si>
  <si>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</si>
  <si>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</si>
  <si>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</si>
  <si>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</si>
  <si>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</si>
  <si>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</si>
  <si>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</si>
  <si>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</si>
  <si>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</si>
  <si>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</si>
  <si>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</si>
  <si>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</si>
  <si>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</si>
  <si>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</si>
  <si>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</si>
  <si>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</si>
  <si>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</si>
  <si>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</si>
  <si>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</si>
  <si>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</si>
  <si>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</si>
  <si>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</si>
  <si>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</si>
  <si>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</si>
  <si>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</si>
  <si>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</si>
  <si>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</si>
  <si>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</si>
  <si>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</si>
  <si>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</si>
  <si>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</si>
  <si>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</si>
  <si>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</si>
  <si>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</si>
  <si>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</si>
  <si>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</si>
  <si>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</si>
  <si>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</si>
  <si>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</si>
  <si>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</si>
  <si>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</si>
  <si>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</si>
  <si>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</si>
  <si>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</si>
  <si>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</si>
  <si>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</si>
  <si>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</si>
  <si>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</si>
  <si>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</si>
  <si>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</si>
  <si>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</si>
  <si>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</si>
  <si>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</si>
  <si>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</si>
  <si>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</si>
  <si>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</si>
  <si>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</si>
  <si>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</si>
  <si>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</si>
  <si>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</si>
  <si>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</si>
  <si>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</si>
  <si>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</si>
  <si>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</si>
  <si>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</si>
  <si>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</si>
  <si>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</si>
  <si>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</si>
  <si>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</si>
  <si>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</si>
  <si>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</si>
  <si>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</si>
  <si>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</si>
  <si>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</si>
  <si>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</si>
  <si>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</si>
  <si>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</si>
  <si>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</si>
  <si>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</si>
  <si>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</si>
  <si>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</si>
  <si>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</si>
  <si>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</si>
  <si>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</si>
  <si>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</si>
  <si>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</si>
  <si>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</si>
  <si>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</si>
  <si>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</si>
  <si>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</si>
  <si>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</si>
  <si>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</si>
  <si>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</si>
  <si>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</si>
  <si>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</si>
  <si>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</si>
  <si>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</si>
  <si>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</si>
  <si>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</si>
  <si>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</si>
  <si>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</si>
  <si>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</si>
  <si>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</si>
  <si>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</si>
  <si>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</si>
  <si>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</si>
  <si>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</si>
  <si>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</si>
  <si>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</si>
  <si>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</si>
  <si>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</si>
  <si>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</si>
  <si>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</si>
  <si>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</si>
  <si>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</si>
  <si>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</si>
  <si>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</si>
  <si>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</si>
  <si>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</si>
  <si>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</si>
  <si>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</si>
  <si>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</si>
  <si>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</si>
  <si>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</si>
  <si>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</si>
  <si>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</si>
  <si>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</si>
  <si>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</si>
  <si>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</si>
  <si>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</si>
  <si>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</si>
  <si>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</si>
  <si>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</si>
  <si>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</si>
  <si>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</si>
  <si>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</si>
  <si>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</si>
  <si>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</si>
  <si>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</si>
  <si>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</si>
  <si>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</si>
  <si>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</si>
  <si>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</si>
  <si>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</si>
  <si>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</si>
  <si>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</si>
  <si>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</si>
  <si>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</si>
  <si>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</si>
  <si>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</si>
  <si>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</si>
  <si>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</si>
  <si>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</si>
  <si>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</si>
  <si>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</si>
  <si>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</si>
  <si>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</si>
  <si>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</si>
  <si>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</si>
  <si>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</si>
  <si>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</si>
  <si>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</si>
  <si>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</si>
  <si>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</si>
  <si>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</si>
  <si>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</si>
  <si>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</si>
  <si>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</si>
  <si>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</si>
  <si>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</si>
  <si>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</si>
  <si>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</si>
  <si>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</si>
  <si>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</si>
  <si>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</si>
  <si>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</si>
  <si>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</si>
  <si>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</si>
  <si>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</si>
  <si>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</si>
  <si>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</si>
  <si>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</si>
  <si>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</si>
  <si>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</si>
  <si>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</si>
  <si>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</si>
  <si>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</si>
  <si>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</si>
  <si>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</si>
  <si>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</si>
  <si>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</si>
  <si>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</si>
  <si>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</si>
  <si>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</si>
  <si>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</si>
  <si>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</si>
  <si>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</si>
  <si>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</si>
  <si>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</si>
  <si>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</si>
  <si>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</si>
  <si>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</si>
  <si>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</si>
  <si>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</si>
  <si>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</si>
  <si>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</si>
  <si>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</si>
  <si>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</si>
  <si>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</si>
  <si>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</si>
  <si>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</si>
  <si>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</si>
  <si>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</si>
  <si>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</si>
  <si>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</si>
  <si>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</si>
  <si>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</si>
  <si>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</si>
  <si>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</si>
  <si>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</si>
  <si>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</si>
  <si>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</si>
  <si>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</si>
  <si>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</si>
  <si>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</si>
  <si>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</si>
  <si>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</si>
  <si>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</si>
  <si>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</si>
  <si>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</si>
  <si>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</si>
  <si>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</si>
  <si>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</si>
  <si>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</si>
  <si>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</si>
  <si>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</si>
  <si>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</si>
  <si>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</si>
  <si>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</si>
  <si>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</si>
  <si>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</si>
  <si>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</si>
  <si>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</si>
  <si>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</si>
  <si>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</si>
  <si>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</si>
  <si>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</si>
  <si>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</si>
  <si>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</si>
  <si>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</si>
  <si>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</si>
  <si>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</si>
  <si>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</si>
  <si>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</si>
  <si>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</si>
  <si>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</si>
  <si>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</si>
  <si>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</si>
  <si>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</si>
  <si>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</si>
  <si>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</si>
  <si>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</si>
  <si>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</si>
  <si>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</si>
  <si>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</si>
  <si>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</si>
  <si>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</si>
  <si>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</si>
  <si>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</si>
  <si>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</si>
  <si>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</si>
  <si>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</si>
  <si>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</si>
  <si>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</si>
  <si>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</si>
  <si>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</si>
  <si>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</si>
  <si>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</si>
  <si>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</si>
  <si>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</si>
  <si>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</si>
  <si>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</si>
  <si>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</si>
  <si>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</si>
  <si>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</si>
  <si>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</si>
  <si>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</si>
  <si>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</si>
  <si>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</si>
  <si>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</si>
  <si>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</si>
  <si>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</si>
  <si>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</si>
  <si>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</si>
  <si>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</si>
  <si>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</si>
  <si>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</si>
  <si>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</si>
  <si>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</si>
  <si>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</si>
  <si>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</si>
  <si>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</si>
  <si>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</si>
  <si>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</si>
  <si>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</si>
  <si>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</si>
  <si>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</si>
  <si>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</si>
  <si>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</si>
  <si>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</si>
  <si>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</si>
  <si>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</si>
  <si>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</si>
  <si>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</si>
  <si>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</si>
  <si>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</si>
  <si>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</si>
  <si>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</si>
  <si>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</si>
  <si>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</si>
  <si>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</si>
  <si>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</si>
  <si>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</si>
  <si>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</si>
  <si>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</si>
  <si>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</si>
  <si>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</si>
  <si>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</si>
  <si>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</si>
  <si>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</si>
  <si>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</si>
  <si>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</si>
  <si>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</si>
  <si>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</si>
  <si>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</si>
  <si>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</si>
  <si>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</si>
  <si>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</si>
  <si>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</si>
  <si>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</si>
  <si>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</si>
  <si>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</si>
  <si>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</si>
  <si>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</si>
  <si>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</si>
  <si>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</si>
  <si>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</si>
  <si>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</si>
  <si>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</si>
  <si>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</si>
  <si>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</si>
  <si>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</si>
  <si>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</si>
  <si>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</si>
  <si>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</si>
  <si>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</si>
  <si>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</si>
  <si>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</si>
  <si>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</si>
  <si>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</si>
  <si>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</si>
  <si>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</si>
  <si>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</si>
  <si>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</si>
  <si>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</si>
  <si>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</si>
  <si>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</si>
  <si>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</si>
  <si>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</si>
  <si>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</si>
  <si>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</si>
  <si>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</si>
  <si>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</si>
  <si>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</si>
  <si>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</si>
  <si>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</si>
  <si>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</si>
  <si>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</si>
  <si>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</si>
  <si>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</si>
  <si>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</si>
  <si>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</si>
  <si>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</si>
  <si>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</si>
  <si>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</si>
  <si>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</si>
  <si>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</si>
  <si>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</si>
  <si>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</si>
  <si>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</si>
  <si>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</si>
  <si>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</si>
  <si>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</si>
  <si>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</si>
  <si>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</si>
  <si>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</si>
  <si>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</si>
  <si>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</si>
  <si>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</si>
  <si>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</si>
  <si>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</si>
  <si>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</si>
  <si>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</si>
  <si>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</si>
  <si>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</si>
  <si>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</si>
  <si>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</si>
  <si>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</si>
  <si>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</si>
  <si>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</si>
  <si>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</si>
  <si>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</si>
  <si>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</si>
  <si>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</si>
  <si>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</si>
  <si>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</si>
  <si>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</si>
  <si>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</si>
  <si>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</si>
  <si>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</si>
  <si>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</si>
  <si>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</si>
  <si>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</si>
  <si>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</si>
  <si>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</si>
  <si>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</si>
  <si>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</si>
  <si>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</si>
  <si>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</si>
  <si>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</si>
  <si>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</si>
  <si>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</si>
  <si>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</si>
  <si>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</si>
  <si>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</si>
  <si>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</si>
  <si>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</si>
  <si>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</si>
  <si>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</si>
  <si>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</si>
  <si>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</si>
  <si>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</si>
  <si>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</si>
  <si>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</si>
  <si>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</si>
  <si>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</si>
  <si>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</si>
  <si>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</si>
  <si>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</si>
  <si>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</si>
  <si>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</si>
  <si>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</si>
  <si>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</si>
  <si>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</si>
  <si>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</si>
  <si>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</si>
  <si>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</si>
  <si>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</si>
  <si>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</si>
  <si>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</si>
  <si>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</si>
  <si>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</si>
  <si>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</si>
  <si>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</si>
  <si>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</si>
  <si>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</si>
  <si>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</si>
  <si>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</si>
  <si>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</si>
  <si>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</si>
  <si>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</si>
  <si>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</si>
  <si>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</si>
  <si>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</si>
  <si>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</si>
  <si>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</si>
  <si>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</si>
  <si>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</si>
  <si>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</si>
  <si>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</si>
  <si>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</si>
  <si>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</si>
  <si>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</si>
  <si>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</si>
  <si>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</si>
  <si>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</si>
  <si>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</si>
  <si>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</si>
  <si>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</si>
  <si>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</si>
  <si>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</si>
  <si>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</si>
  <si>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</si>
  <si>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</si>
  <si>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</si>
  <si>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</si>
  <si>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</si>
  <si>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</si>
  <si>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</si>
  <si>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</si>
  <si>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</si>
  <si>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</si>
  <si>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</si>
  <si>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</si>
  <si>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</si>
  <si>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</si>
  <si>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</si>
  <si>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</si>
  <si>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</si>
  <si>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</si>
  <si>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</si>
  <si>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</si>
  <si>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</si>
  <si>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</si>
  <si>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</si>
  <si>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</si>
  <si>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</si>
  <si>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</si>
  <si>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</si>
  <si>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</si>
  <si>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</si>
  <si>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</si>
  <si>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</si>
  <si>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</si>
  <si>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</si>
  <si>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</si>
  <si>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</si>
  <si>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</si>
  <si>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</si>
  <si>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</si>
  <si>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</si>
  <si>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</si>
  <si>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</si>
  <si>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</si>
  <si>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</si>
  <si>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</si>
  <si>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</si>
  <si>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</si>
  <si>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</si>
  <si>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</si>
  <si>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</si>
  <si>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</si>
  <si>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</si>
  <si>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</si>
  <si>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</si>
  <si>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</si>
  <si>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</si>
  <si>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</si>
  <si>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</si>
  <si>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</si>
  <si>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</si>
  <si>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</si>
  <si>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</si>
  <si>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</si>
  <si>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</si>
  <si>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</si>
  <si>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</si>
  <si>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</si>
  <si>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</si>
  <si>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</si>
  <si>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</si>
  <si>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</si>
  <si>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</si>
  <si>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</si>
  <si>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</si>
  <si>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</si>
  <si>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</si>
  <si>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</si>
  <si>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</si>
  <si>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</si>
  <si>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</si>
  <si>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</si>
  <si>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</si>
  <si>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</si>
  <si>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</si>
  <si>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</si>
  <si>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</si>
  <si>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</si>
  <si>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</si>
  <si>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</si>
  <si>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</si>
  <si>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</si>
  <si>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</si>
  <si>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</si>
  <si>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</si>
  <si>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</si>
  <si>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</si>
  <si>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</si>
  <si>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</si>
  <si>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</si>
  <si>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</si>
  <si>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</si>
  <si>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</si>
  <si>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</si>
  <si>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</si>
  <si>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</si>
  <si>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</si>
  <si>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</si>
  <si>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</si>
  <si>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</si>
  <si>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</si>
  <si>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</si>
  <si>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</si>
  <si>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</si>
  <si>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</si>
  <si>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</si>
  <si>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</si>
  <si>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</si>
  <si>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</si>
  <si>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</si>
  <si>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</si>
  <si>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</si>
  <si>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</si>
  <si>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</si>
  <si>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</si>
  <si>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</si>
  <si>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</si>
  <si>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</si>
  <si>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</si>
  <si>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</si>
  <si>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</si>
  <si>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</si>
  <si>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</si>
  <si>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</si>
  <si>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</si>
  <si>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</si>
  <si>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</si>
  <si>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</si>
  <si>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</si>
  <si>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</si>
  <si>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</si>
  <si>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</si>
  <si>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</si>
  <si>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</si>
  <si>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</si>
  <si>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</si>
  <si>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</si>
  <si>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</si>
  <si>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</si>
  <si>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</si>
  <si>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</si>
  <si>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</si>
  <si>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</si>
  <si>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</si>
  <si>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</si>
  <si>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</si>
  <si>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</si>
  <si>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</si>
  <si>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</si>
  <si>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</si>
  <si>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</si>
  <si>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</si>
  <si>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</si>
  <si>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</si>
  <si>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</si>
  <si>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</si>
  <si>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</si>
  <si>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</si>
  <si>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</si>
  <si>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</si>
  <si>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</si>
  <si>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</si>
  <si>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</si>
  <si>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</si>
  <si>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</si>
  <si>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</si>
  <si>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</si>
  <si>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</si>
  <si>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</si>
  <si>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</si>
  <si>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</si>
  <si>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</si>
  <si>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</si>
  <si>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</si>
  <si>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</si>
  <si>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</si>
  <si>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</si>
  <si>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</si>
  <si>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</si>
  <si>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</si>
  <si>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</si>
  <si>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</si>
  <si>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</si>
  <si>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</si>
  <si>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</si>
  <si>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</si>
  <si>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</si>
  <si>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</si>
  <si>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</si>
  <si>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</si>
  <si>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</si>
  <si>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</si>
  <si>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</si>
  <si>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</si>
  <si>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</si>
  <si>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</si>
  <si>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</si>
  <si>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</si>
  <si>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</si>
  <si>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</si>
  <si>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</si>
  <si>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</si>
  <si>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</si>
  <si>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</si>
  <si>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</si>
  <si>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</si>
  <si>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</si>
  <si>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</si>
  <si>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</si>
  <si>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</si>
  <si>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</si>
  <si>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</si>
  <si>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</si>
  <si>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</si>
  <si>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</si>
  <si>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</si>
  <si>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</si>
  <si>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</si>
  <si>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</si>
  <si>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</si>
  <si>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</si>
  <si>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</si>
  <si>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</si>
  <si>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</si>
  <si>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</si>
  <si>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</si>
  <si>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</si>
  <si>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</si>
  <si>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</si>
  <si>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</si>
  <si>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</si>
  <si>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</si>
  <si>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</si>
  <si>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</si>
  <si>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</si>
  <si>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</si>
  <si>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</si>
  <si>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</si>
  <si>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</si>
  <si>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</si>
  <si>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</si>
  <si>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</si>
  <si>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</si>
  <si>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</si>
  <si>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</si>
  <si>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</si>
  <si>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</si>
  <si>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</si>
  <si>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</si>
  <si>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</si>
  <si>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</si>
  <si>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</si>
  <si>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</si>
  <si>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</si>
  <si>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</si>
  <si>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</si>
  <si>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</si>
  <si>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</si>
  <si>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</si>
  <si>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</si>
  <si>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</si>
  <si>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</si>
  <si>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</si>
  <si>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</si>
  <si>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</si>
  <si>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</si>
  <si>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</si>
  <si>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</si>
  <si>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</si>
  <si>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</si>
  <si>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</si>
  <si>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</si>
  <si>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</si>
  <si>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</si>
  <si>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</si>
  <si>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</si>
  <si>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</si>
  <si>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</si>
  <si>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</si>
  <si>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</si>
  <si>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</si>
  <si>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</si>
  <si>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</si>
  <si>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</si>
  <si>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</si>
  <si>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</si>
  <si>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</si>
  <si>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</si>
  <si>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</si>
  <si>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</si>
  <si>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</si>
  <si>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</si>
  <si>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</si>
  <si>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</si>
  <si>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</si>
  <si>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</si>
  <si>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</si>
  <si>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</si>
  <si>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</si>
  <si>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</si>
  <si>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</si>
  <si>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</si>
  <si>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</si>
  <si>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</si>
  <si>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</si>
  <si>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</si>
  <si>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</si>
  <si>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</si>
  <si>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</si>
  <si>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</si>
  <si>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</si>
  <si>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</si>
  <si>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</si>
  <si>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</si>
  <si>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</si>
  <si>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</si>
  <si>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</si>
  <si>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</si>
  <si>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</si>
  <si>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</si>
  <si>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</si>
  <si>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</si>
  <si>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</si>
  <si>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</si>
  <si>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</si>
  <si>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</si>
  <si>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</si>
  <si>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</si>
  <si>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</si>
  <si>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</si>
  <si>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</si>
  <si>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</si>
  <si>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</si>
  <si>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</si>
  <si>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</si>
  <si>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</si>
  <si>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</si>
  <si>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</si>
  <si>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</si>
  <si>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</si>
  <si>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</si>
  <si>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</si>
  <si>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</si>
  <si>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</si>
  <si>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</si>
  <si>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</si>
  <si>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</si>
  <si>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</si>
  <si>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</si>
  <si>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</si>
  <si>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</si>
  <si>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</si>
  <si>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</si>
  <si>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</si>
  <si>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</si>
  <si>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</si>
  <si>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</si>
  <si>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</si>
  <si>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</si>
  <si>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</si>
  <si>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</si>
  <si>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</si>
  <si>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</si>
  <si>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</si>
  <si>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</si>
  <si>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</si>
  <si>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</si>
  <si>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</si>
  <si>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</si>
  <si>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</si>
  <si>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</si>
  <si>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</si>
  <si>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</si>
  <si>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</si>
  <si>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</si>
  <si>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</si>
  <si>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</si>
  <si>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</si>
  <si>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</si>
  <si>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</si>
  <si>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</si>
  <si>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</si>
  <si>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</si>
  <si>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</si>
  <si>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</si>
  <si>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</si>
  <si>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</si>
  <si>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</si>
  <si>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</si>
  <si>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</si>
  <si>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</si>
  <si>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</si>
  <si>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</si>
  <si>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</si>
  <si>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</si>
  <si>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</si>
  <si>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</si>
  <si>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</si>
  <si>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</si>
  <si>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</si>
  <si>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</si>
  <si>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</si>
  <si>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</si>
  <si>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</si>
  <si>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</si>
  <si>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</si>
  <si>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</si>
  <si>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</si>
  <si>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</si>
  <si>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</si>
  <si>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</si>
  <si>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</si>
  <si>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</si>
  <si>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</si>
  <si>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</si>
  <si>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</si>
  <si>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</si>
  <si>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</si>
  <si>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</si>
  <si>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</si>
  <si>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</si>
  <si>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</si>
  <si>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</si>
  <si>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</si>
  <si>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</si>
  <si>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</si>
  <si>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</si>
  <si>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</si>
  <si>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</si>
  <si>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</si>
  <si>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</si>
  <si>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</si>
  <si>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</si>
  <si>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</si>
  <si>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</si>
  <si>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</si>
  <si>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</si>
  <si>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</si>
  <si>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</si>
  <si>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</si>
  <si>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</si>
  <si>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</si>
  <si>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</si>
  <si>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</si>
  <si>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</si>
  <si>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</si>
  <si>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</si>
  <si>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</si>
  <si>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</si>
  <si>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</si>
  <si>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</si>
  <si>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</si>
  <si>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</si>
  <si>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</si>
  <si>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</si>
  <si>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</si>
  <si>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</si>
  <si>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</si>
  <si>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</si>
  <si>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</si>
  <si>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</si>
  <si>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</si>
  <si>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</si>
  <si>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</si>
  <si>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</si>
  <si>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</si>
  <si>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</si>
  <si>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</si>
  <si>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</si>
  <si>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</si>
  <si>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</si>
  <si>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</si>
  <si>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</si>
  <si>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</si>
  <si>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</si>
  <si>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</si>
  <si>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</si>
  <si>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</si>
  <si>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</si>
  <si>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</si>
  <si>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</si>
  <si>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</si>
  <si>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</si>
  <si>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</si>
  <si>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</si>
  <si>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</si>
  <si>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</si>
  <si>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</si>
  <si>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</si>
  <si>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</si>
  <si>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</si>
  <si>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</si>
  <si>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</si>
  <si>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</si>
  <si>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</si>
  <si>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</si>
  <si>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</si>
  <si>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</si>
  <si>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</si>
  <si>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</si>
  <si>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</si>
  <si>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</si>
  <si>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</si>
  <si>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</si>
  <si>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</si>
  <si>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</si>
  <si>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</si>
  <si>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</si>
  <si>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</si>
  <si>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</si>
  <si>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</si>
  <si>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</si>
  <si>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</si>
  <si>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</si>
  <si>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</si>
  <si>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</si>
  <si>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</si>
  <si>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</si>
  <si>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</si>
  <si>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</si>
  <si>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</si>
  <si>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</si>
  <si>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</si>
  <si>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</si>
  <si>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</si>
  <si>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</si>
  <si>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</si>
  <si>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</si>
  <si>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</si>
  <si>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</si>
  <si>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</si>
  <si>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</si>
  <si>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</si>
  <si>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</si>
  <si>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</si>
  <si>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</si>
  <si>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</si>
  <si>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</si>
  <si>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</si>
  <si>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</si>
  <si>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</si>
  <si>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</si>
  <si>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</si>
  <si>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</si>
  <si>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</si>
  <si>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</si>
  <si>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</si>
  <si>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</si>
  <si>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</si>
  <si>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</si>
  <si>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</si>
  <si>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</si>
  <si>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</si>
  <si>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</si>
  <si>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</si>
  <si>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</si>
  <si>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</si>
  <si>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</si>
  <si>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</si>
  <si>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</si>
  <si>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</si>
  <si>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</si>
  <si>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</si>
  <si>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</si>
  <si>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</si>
  <si>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</si>
  <si>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</si>
  <si>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</si>
  <si>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</si>
  <si>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</si>
  <si>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</si>
  <si>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</si>
  <si>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</si>
  <si>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</si>
  <si>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</si>
  <si>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</si>
  <si>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</si>
  <si>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</si>
  <si>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</si>
  <si>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</si>
  <si>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</si>
  <si>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</si>
  <si>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</si>
  <si>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</si>
  <si>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</si>
  <si>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</si>
  <si>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</si>
  <si>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</si>
  <si>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</si>
  <si>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</si>
  <si>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</si>
  <si>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</si>
  <si>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</si>
  <si>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</si>
  <si>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</si>
  <si>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</si>
  <si>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</si>
  <si>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</si>
  <si>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</si>
  <si>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</si>
  <si>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</si>
  <si>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</si>
  <si>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</si>
  <si>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</si>
  <si>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</si>
  <si>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</si>
  <si>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</si>
  <si>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</si>
  <si>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</si>
  <si>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</si>
  <si>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</si>
  <si>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</si>
  <si>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</si>
  <si>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</si>
  <si>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</si>
  <si>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</si>
  <si>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</si>
  <si>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</si>
  <si>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</si>
  <si>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</si>
  <si>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</si>
  <si>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</si>
  <si>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</si>
  <si>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</si>
  <si>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</si>
  <si>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</si>
  <si>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</si>
  <si>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</si>
  <si>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</si>
  <si>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</si>
  <si>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</si>
  <si>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</si>
  <si>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</si>
  <si>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</si>
  <si>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</si>
  <si>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</si>
  <si>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</si>
  <si>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</si>
  <si>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</si>
  <si>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</si>
  <si>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</si>
  <si>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</si>
  <si>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</si>
  <si>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</si>
  <si>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</si>
  <si>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</si>
  <si>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</si>
  <si>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</si>
  <si>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</si>
  <si>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</si>
  <si>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</si>
  <si>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</si>
  <si>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</si>
  <si>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</si>
  <si>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</si>
  <si>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</si>
  <si>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</si>
  <si>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</si>
  <si>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</si>
  <si>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</si>
  <si>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</si>
  <si>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</si>
  <si>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</si>
  <si>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</si>
  <si>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</si>
  <si>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</si>
  <si>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</si>
  <si>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</si>
  <si>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</si>
  <si>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</si>
  <si>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</si>
  <si>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</si>
  <si>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</si>
  <si>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</si>
  <si>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</si>
  <si>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</si>
  <si>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</si>
  <si>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</si>
  <si>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</si>
  <si>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</si>
  <si>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</si>
  <si>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</si>
  <si>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</si>
  <si>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</si>
  <si>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</si>
  <si>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</si>
  <si>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</si>
  <si>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</si>
  <si>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</si>
  <si>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</si>
  <si>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</si>
  <si>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</si>
  <si>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</si>
  <si>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</si>
  <si>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</si>
  <si>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</si>
  <si>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</si>
  <si>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</si>
  <si>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</si>
  <si>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</si>
  <si>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</si>
  <si>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</si>
  <si>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</si>
  <si>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</si>
  <si>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</si>
  <si>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</si>
  <si>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</si>
  <si>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</si>
  <si>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</si>
  <si>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</si>
  <si>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</si>
  <si>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</si>
  <si>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</si>
  <si>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</si>
  <si>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</si>
  <si>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</si>
  <si>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</si>
  <si>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</si>
  <si>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</si>
  <si>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</si>
  <si>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</si>
  <si>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</si>
  <si>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</si>
  <si>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</si>
  <si>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</si>
  <si>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</si>
  <si>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</si>
  <si>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</si>
  <si>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</si>
  <si>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</si>
  <si>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</si>
  <si>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</si>
  <si>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</si>
  <si>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</si>
  <si>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</si>
  <si>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</si>
  <si>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</si>
  <si>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</si>
  <si>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</si>
  <si>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</si>
  <si>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</si>
  <si>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</si>
  <si>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</si>
  <si>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</si>
  <si>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</si>
  <si>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</si>
  <si>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</si>
  <si>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</si>
  <si>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</si>
  <si>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</si>
  <si>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</si>
  <si>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</si>
  <si>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</si>
  <si>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</si>
  <si>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</si>
  <si>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</si>
  <si>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</si>
  <si>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</si>
  <si>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</si>
  <si>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</si>
  <si>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</si>
  <si>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</si>
  <si>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</si>
  <si>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</si>
  <si>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</si>
  <si>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</si>
  <si>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</si>
  <si>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</si>
  <si>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</si>
  <si>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</si>
  <si>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</si>
  <si>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</si>
  <si>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</si>
  <si>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</si>
  <si>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</si>
  <si>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</si>
  <si>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</si>
  <si>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</si>
  <si>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</si>
  <si>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</si>
  <si>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</si>
  <si>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</si>
  <si>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</si>
  <si>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</si>
  <si>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</si>
  <si>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</si>
  <si>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</si>
  <si>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</si>
  <si>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</si>
  <si>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</si>
  <si>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</si>
  <si>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</si>
  <si>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</si>
  <si>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</si>
  <si>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</si>
  <si>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</si>
  <si>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</si>
  <si>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</si>
  <si>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</si>
  <si>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</si>
  <si>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</si>
  <si>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</si>
  <si>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</si>
  <si>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</si>
  <si>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</si>
  <si>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</si>
  <si>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</si>
  <si>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</si>
  <si>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</si>
  <si>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</si>
  <si>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</si>
  <si>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</si>
  <si>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</si>
  <si>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</si>
  <si>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</si>
  <si>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</si>
  <si>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</si>
  <si>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</si>
  <si>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</si>
  <si>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</si>
  <si>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</si>
  <si>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</si>
  <si>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</si>
  <si>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</si>
  <si>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</si>
  <si>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</si>
  <si>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</si>
  <si>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</si>
  <si>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</si>
  <si>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</si>
  <si>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</si>
  <si>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</si>
  <si>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</si>
  <si>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</si>
  <si>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</si>
  <si>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</si>
  <si>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</si>
  <si>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</si>
  <si>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</si>
  <si>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</si>
  <si>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</si>
  <si>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</si>
  <si>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</si>
  <si>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</si>
  <si>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</si>
  <si>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</si>
  <si>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</si>
  <si>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</si>
  <si>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</si>
  <si>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</si>
  <si>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</si>
  <si>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</si>
  <si>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</si>
  <si>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</si>
  <si>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</si>
  <si>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</si>
  <si>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</si>
  <si>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</si>
  <si>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</si>
  <si>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</si>
  <si>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</si>
  <si>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</si>
  <si>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</si>
  <si>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</si>
  <si>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</si>
  <si>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</si>
  <si>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</si>
  <si>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</si>
  <si>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</si>
  <si>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</si>
  <si>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</si>
  <si>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</si>
  <si>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</si>
  <si>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</si>
  <si>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</si>
  <si>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</si>
  <si>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</si>
  <si>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</si>
  <si>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</si>
  <si>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</si>
  <si>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</si>
  <si>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</si>
  <si>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</si>
  <si>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</si>
  <si>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</si>
  <si>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</si>
  <si>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</si>
  <si>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</si>
  <si>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</si>
  <si>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</si>
  <si>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</si>
  <si>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</si>
  <si>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</si>
  <si>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</si>
  <si>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</si>
  <si>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</si>
  <si>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</si>
  <si>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</si>
  <si>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</si>
  <si>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</si>
  <si>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</si>
  <si>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</si>
  <si>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</si>
  <si>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</si>
  <si>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</si>
  <si>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</si>
  <si>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</si>
  <si>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</si>
  <si>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</si>
  <si>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</si>
  <si>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</si>
  <si>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</si>
  <si>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</si>
  <si>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</si>
  <si>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</si>
  <si>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</si>
  <si>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</si>
  <si>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</si>
  <si>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</si>
  <si>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</si>
  <si>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</si>
  <si>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</si>
  <si>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</si>
  <si>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</si>
  <si>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</si>
  <si>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</si>
  <si>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</si>
  <si>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</si>
  <si>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</si>
  <si>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</si>
  <si>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</si>
  <si>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</si>
  <si>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</si>
  <si>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</si>
  <si>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</si>
  <si>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</si>
  <si>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</si>
  <si>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</si>
  <si>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</si>
  <si>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</si>
  <si>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</si>
  <si>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</si>
  <si>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</si>
  <si>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</si>
  <si>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</si>
  <si>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</si>
  <si>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</si>
  <si>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</si>
  <si>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</si>
  <si>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</si>
  <si>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</si>
  <si>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</si>
  <si>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</si>
  <si>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</si>
  <si>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</si>
  <si>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</si>
  <si>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</si>
  <si>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</si>
  <si>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</si>
  <si>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</si>
  <si>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</si>
  <si>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</si>
  <si>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</si>
  <si>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</si>
  <si>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</si>
  <si>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</si>
  <si>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</si>
  <si>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</si>
  <si>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</si>
  <si>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</si>
  <si>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</si>
  <si>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</si>
  <si>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</si>
  <si>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</si>
  <si>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</si>
  <si>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</si>
  <si>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</si>
  <si>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</si>
  <si>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</si>
  <si>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</si>
  <si>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</si>
  <si>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</si>
  <si>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</si>
  <si>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</si>
  <si>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</si>
  <si>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</si>
  <si>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</si>
  <si>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</si>
  <si>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</si>
  <si>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</si>
  <si>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</si>
  <si>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</si>
  <si>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</si>
  <si>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</si>
  <si>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</si>
  <si>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</si>
  <si>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</si>
  <si>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</si>
  <si>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</si>
  <si>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</si>
  <si>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</si>
  <si>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</si>
  <si>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</si>
  <si>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</si>
  <si>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</si>
  <si>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</si>
  <si>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</si>
  <si>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</si>
  <si>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</si>
  <si>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</si>
  <si>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</si>
  <si>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</si>
  <si>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</si>
  <si>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</si>
  <si>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</si>
  <si>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</si>
  <si>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</si>
  <si>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</si>
  <si>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</si>
  <si>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</si>
  <si>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</si>
  <si>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</si>
  <si>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</si>
  <si>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</si>
  <si>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</si>
  <si>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</si>
  <si>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</si>
  <si>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</si>
  <si>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</si>
  <si>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</si>
  <si>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</si>
  <si>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</si>
  <si>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</si>
  <si>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</si>
  <si>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</si>
  <si>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</si>
  <si>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</si>
  <si>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</si>
  <si>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</si>
  <si>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</si>
  <si>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</si>
  <si>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</si>
  <si>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</si>
  <si>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</si>
  <si>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</si>
  <si>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</si>
  <si>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</si>
  <si>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</si>
  <si>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</si>
  <si>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</si>
  <si>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</si>
  <si>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</si>
  <si>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</si>
  <si>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</si>
  <si>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</si>
  <si>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</si>
  <si>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</si>
  <si>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</si>
  <si>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</si>
  <si>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</si>
  <si>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</si>
  <si>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</si>
  <si>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</si>
  <si>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</si>
  <si>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</si>
  <si>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</si>
  <si>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</si>
  <si>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</si>
  <si>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</si>
  <si>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</si>
  <si>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</si>
  <si>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</si>
  <si>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</si>
  <si>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</si>
  <si>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</si>
  <si>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</si>
  <si>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</si>
  <si>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</si>
  <si>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</si>
  <si>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</si>
  <si>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</si>
  <si>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</si>
  <si>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</si>
  <si>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</si>
  <si>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</si>
  <si>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</si>
  <si>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</si>
  <si>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</si>
  <si>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</si>
  <si>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</si>
  <si>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</si>
  <si>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</si>
  <si>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</si>
  <si>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</si>
  <si>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</si>
  <si>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</si>
  <si>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</si>
  <si>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</si>
  <si>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</si>
  <si>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</si>
  <si>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</si>
  <si>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</si>
  <si>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</si>
  <si>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</si>
  <si>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</si>
  <si>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</si>
  <si>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</si>
  <si>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</si>
  <si>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</si>
  <si>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</si>
  <si>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</si>
  <si>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</si>
  <si>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</si>
  <si>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</si>
  <si>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</si>
  <si>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</si>
  <si>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</si>
  <si>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</si>
  <si>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</si>
  <si>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</si>
  <si>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</si>
  <si>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</si>
  <si>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</si>
  <si>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</si>
  <si>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</si>
  <si>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</si>
  <si>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</si>
  <si>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</si>
  <si>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</si>
  <si>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</si>
  <si>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</si>
  <si>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</si>
  <si>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</si>
  <si>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</si>
  <si>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</si>
  <si>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</si>
  <si>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</si>
  <si>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</si>
  <si>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</si>
  <si>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</si>
  <si>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</si>
  <si>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</si>
  <si>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</si>
  <si>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</si>
  <si>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</si>
  <si>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</si>
  <si>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</si>
  <si>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</si>
  <si>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</si>
  <si>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</si>
  <si>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</si>
  <si>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</si>
  <si>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</si>
  <si>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</si>
  <si>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</si>
  <si>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</si>
  <si>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</si>
  <si>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</si>
  <si>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</si>
  <si>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</si>
  <si>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</si>
  <si>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</si>
  <si>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</si>
  <si>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</si>
  <si>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</si>
  <si>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</si>
  <si>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</si>
  <si>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</si>
  <si>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</si>
  <si>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</si>
  <si>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</si>
  <si>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</si>
  <si>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</si>
  <si>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</si>
  <si>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</si>
  <si>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</si>
  <si>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</si>
  <si>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</si>
  <si>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</si>
  <si>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</si>
  <si>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</si>
  <si>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</si>
  <si>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</si>
  <si>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</si>
  <si>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</si>
  <si>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</si>
  <si>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</si>
  <si>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</si>
  <si>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</si>
  <si>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</si>
  <si>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</si>
  <si>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</si>
  <si>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</si>
  <si>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</si>
  <si>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</si>
  <si>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</si>
  <si>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</si>
  <si>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</si>
  <si>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</si>
  <si>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</si>
  <si>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</si>
  <si>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</si>
  <si>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</si>
  <si>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</si>
  <si>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</si>
  <si>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</si>
  <si>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</si>
  <si>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</si>
  <si>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</si>
  <si>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</si>
  <si>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</si>
  <si>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</si>
  <si>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</si>
  <si>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</si>
  <si>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</si>
  <si>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</si>
  <si>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</si>
  <si>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</si>
  <si>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</si>
  <si>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</si>
  <si>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</si>
  <si>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</si>
  <si>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</si>
  <si>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</si>
  <si>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</si>
  <si>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</si>
  <si>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</si>
  <si>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</si>
  <si>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</si>
  <si>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</si>
  <si>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</si>
  <si>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</si>
  <si>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</si>
  <si>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</si>
  <si>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</si>
  <si>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</si>
  <si>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</si>
  <si>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</si>
  <si>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</si>
  <si>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</si>
  <si>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</si>
  <si>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</si>
  <si>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</si>
  <si>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</si>
  <si>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</si>
  <si>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</si>
  <si>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</si>
  <si>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</si>
  <si>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</si>
  <si>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</si>
  <si>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</si>
  <si>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</si>
  <si>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</si>
  <si>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</si>
  <si>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</si>
  <si>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</si>
  <si>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</si>
  <si>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</si>
  <si>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</si>
  <si>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</si>
  <si>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</si>
  <si>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</si>
  <si>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</si>
  <si>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</si>
  <si>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</si>
  <si>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</si>
  <si>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</si>
  <si>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</si>
  <si>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</si>
  <si>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</si>
  <si>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</si>
  <si>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</si>
  <si>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</si>
  <si>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</si>
  <si>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</si>
  <si>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</si>
  <si>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</si>
  <si>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</si>
  <si>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</si>
  <si>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</si>
  <si>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</si>
  <si>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</si>
  <si>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</si>
  <si>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</si>
  <si>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</si>
  <si>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</si>
  <si>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</si>
  <si>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</si>
  <si>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</si>
  <si>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</si>
  <si>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</si>
  <si>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</si>
  <si>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</si>
  <si>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</si>
  <si>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</si>
  <si>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</si>
  <si>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</si>
  <si>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</si>
  <si>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</si>
  <si>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</si>
  <si>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</si>
  <si>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</si>
  <si>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</si>
  <si>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</si>
  <si>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</si>
  <si>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</si>
  <si>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</si>
  <si>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</si>
  <si>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</si>
  <si>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</si>
  <si>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</si>
  <si>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</si>
  <si>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</si>
  <si>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</si>
  <si>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</si>
  <si>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</si>
  <si>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</si>
  <si>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</si>
  <si>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</si>
  <si>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</si>
  <si>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</si>
  <si>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</si>
  <si>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</si>
  <si>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</si>
  <si>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</si>
  <si>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</si>
  <si>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</si>
  <si>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</si>
  <si>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</si>
  <si>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</si>
  <si>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</si>
  <si>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</si>
  <si>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</si>
  <si>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</si>
  <si>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</si>
  <si>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</si>
  <si>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</si>
  <si>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</si>
  <si>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</si>
  <si>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</si>
  <si>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</si>
  <si>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</si>
  <si>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</si>
  <si>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</si>
  <si>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</si>
  <si>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</si>
  <si>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</si>
  <si>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</si>
  <si>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</si>
  <si>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</si>
  <si>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</si>
  <si>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</si>
  <si>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</si>
  <si>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</si>
  <si>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</si>
  <si>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</si>
  <si>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</si>
  <si>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</si>
  <si>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</si>
  <si>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</si>
  <si>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</si>
  <si>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</si>
  <si>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</si>
  <si>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</si>
  <si>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</si>
  <si>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</si>
  <si>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</si>
  <si>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</si>
  <si>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</si>
  <si>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</si>
  <si>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</si>
  <si>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</si>
  <si>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</si>
  <si>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</si>
  <si>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</si>
  <si>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</si>
  <si>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</si>
  <si>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</si>
  <si>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</si>
  <si>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</si>
  <si>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</si>
  <si>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</si>
  <si>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</si>
  <si>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</si>
  <si>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</si>
  <si>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</si>
  <si>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</si>
  <si>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</si>
  <si>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</si>
  <si>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</si>
  <si>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</si>
  <si>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</si>
  <si>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</si>
  <si>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</si>
  <si>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</si>
  <si>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</si>
  <si>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</si>
  <si>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</si>
  <si>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</si>
  <si>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</si>
  <si>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</si>
  <si>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</si>
  <si>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</si>
  <si>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</si>
  <si>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</si>
  <si>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</si>
  <si>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</si>
  <si>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</si>
  <si>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</si>
  <si>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</si>
  <si>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</si>
  <si>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</si>
  <si>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</si>
  <si>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</si>
  <si>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</si>
  <si>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</si>
  <si>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</si>
  <si>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</si>
  <si>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</si>
  <si>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</si>
  <si>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</si>
  <si>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</si>
  <si>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</si>
  <si>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</si>
  <si>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</si>
  <si>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</si>
  <si>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</si>
  <si>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</si>
  <si>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</si>
  <si>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</si>
  <si>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</si>
  <si>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</si>
  <si>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</si>
  <si>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</si>
  <si>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</si>
  <si>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</si>
  <si>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</si>
  <si>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</si>
  <si>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</si>
  <si>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</si>
  <si>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</si>
  <si>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</si>
  <si>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</si>
  <si>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</si>
  <si>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</si>
  <si>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</si>
  <si>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</si>
  <si>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</si>
  <si>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</si>
  <si>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</si>
  <si>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</si>
  <si>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</si>
  <si>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</si>
  <si>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</si>
  <si>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</si>
  <si>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</si>
  <si>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</si>
  <si>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</si>
  <si>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</si>
  <si>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</si>
  <si>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</si>
  <si>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</si>
  <si>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</si>
  <si>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</si>
  <si>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</si>
  <si>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</si>
  <si>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</si>
  <si>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</si>
  <si>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</si>
  <si>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</si>
  <si>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</si>
  <si>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</si>
  <si>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</si>
  <si>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</si>
  <si>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</si>
  <si>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</si>
  <si>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</si>
  <si>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</si>
  <si>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</si>
  <si>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</si>
  <si>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</si>
  <si>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</si>
  <si>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</si>
  <si>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</si>
  <si>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</si>
  <si>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</si>
  <si>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</si>
  <si>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</si>
  <si>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</si>
  <si>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</si>
  <si>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</si>
  <si>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</si>
  <si>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</si>
  <si>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</si>
  <si>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</si>
  <si>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</si>
  <si>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</si>
  <si>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</si>
  <si>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</si>
  <si>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</si>
  <si>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</si>
  <si>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</si>
  <si>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</si>
  <si>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</si>
  <si>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</si>
  <si>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</si>
  <si>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</si>
  <si>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</si>
  <si>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</si>
  <si>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</si>
  <si>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</si>
  <si>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</si>
  <si>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</si>
  <si>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</si>
  <si>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</si>
  <si>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</si>
  <si>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</si>
  <si>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</si>
  <si>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</si>
  <si>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</si>
  <si>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</si>
  <si>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</si>
  <si>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</si>
  <si>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</si>
  <si>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</si>
  <si>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</si>
  <si>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</si>
  <si>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</si>
  <si>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</si>
  <si>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</si>
  <si>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</si>
  <si>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</si>
  <si>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</si>
  <si>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</si>
  <si>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</si>
  <si>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</si>
  <si>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</si>
  <si>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</si>
  <si>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</si>
  <si>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</si>
  <si>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</si>
  <si>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</si>
  <si>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</si>
  <si>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</si>
  <si>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</si>
  <si>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</si>
  <si>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</si>
  <si>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</si>
  <si>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</si>
  <si>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</si>
  <si>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</si>
  <si>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</si>
  <si>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</si>
  <si>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</si>
  <si>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</si>
  <si>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</si>
  <si>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</si>
  <si>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</si>
  <si>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</si>
  <si>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</si>
  <si>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</si>
  <si>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</si>
  <si>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</si>
  <si>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</si>
  <si>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</si>
  <si>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</si>
  <si>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</si>
  <si>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</si>
  <si>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</si>
  <si>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</si>
  <si>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</si>
  <si>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</si>
  <si>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</si>
  <si>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</si>
  <si>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</si>
  <si>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</si>
  <si>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</si>
  <si>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</si>
  <si>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</si>
  <si>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</si>
  <si>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</si>
  <si>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</si>
  <si>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</si>
  <si>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</si>
  <si>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</si>
  <si>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</si>
  <si>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</si>
  <si>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</si>
  <si>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</si>
  <si>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</si>
  <si>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</si>
  <si>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</si>
  <si>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</si>
  <si>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</si>
  <si>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</si>
  <si>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</si>
  <si>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</si>
  <si>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</si>
  <si>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</si>
  <si>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</si>
  <si>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</si>
  <si>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</si>
  <si>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</si>
  <si>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</si>
  <si>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</si>
  <si>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</si>
  <si>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</si>
  <si>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</si>
  <si>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</si>
  <si>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</si>
  <si>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</si>
  <si>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</si>
  <si>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</si>
  <si>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</si>
  <si>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</si>
  <si>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</si>
  <si>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</si>
  <si>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</si>
  <si>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</si>
  <si>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</si>
  <si>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</si>
  <si>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</si>
  <si>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</si>
  <si>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</si>
  <si>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</si>
  <si>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</si>
  <si>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</si>
  <si>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</si>
  <si>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</si>
  <si>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</si>
  <si>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</si>
  <si>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</si>
  <si>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</si>
  <si>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</si>
  <si>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</si>
  <si>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</si>
  <si>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</si>
  <si>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</si>
  <si>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</si>
  <si>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</si>
  <si>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</si>
  <si>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</si>
  <si>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</si>
  <si>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</si>
  <si>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</si>
  <si>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</si>
  <si>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</si>
  <si>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</si>
  <si>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</si>
  <si>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</si>
  <si>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</si>
  <si>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</si>
  <si>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</si>
  <si>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</si>
  <si>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</si>
  <si>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</si>
  <si>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</si>
  <si>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</si>
  <si>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</si>
  <si>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</si>
  <si>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</si>
  <si>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</si>
  <si>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</si>
  <si>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</si>
  <si>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</si>
  <si>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</si>
  <si>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</si>
  <si>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</si>
  <si>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</si>
  <si>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</si>
  <si>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</si>
  <si>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</si>
  <si>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</si>
  <si>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</si>
  <si>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</si>
  <si>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</si>
  <si>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</si>
  <si>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</si>
  <si>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</si>
  <si>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</si>
  <si>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</si>
  <si>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</si>
  <si>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</si>
  <si>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</si>
  <si>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</si>
  <si>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</si>
  <si>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</si>
  <si>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</si>
  <si>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</si>
  <si>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</si>
  <si>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</si>
  <si>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</si>
  <si>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</si>
  <si>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</si>
  <si>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</si>
  <si>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</si>
  <si>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</si>
  <si>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</si>
  <si>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</si>
  <si>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</si>
  <si>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</si>
  <si>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</si>
  <si>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</si>
  <si>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</si>
  <si>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</si>
  <si>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</si>
  <si>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</si>
  <si>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</si>
  <si>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</si>
  <si>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</si>
  <si>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</si>
  <si>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</si>
  <si>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</si>
  <si>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</si>
  <si>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</si>
  <si>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</si>
  <si>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</si>
  <si>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</si>
  <si>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</si>
  <si>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</si>
  <si>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</si>
  <si>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</si>
  <si>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</si>
  <si>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</si>
  <si>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</si>
  <si>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</si>
  <si>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</si>
  <si>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</si>
  <si>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</si>
  <si>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</si>
  <si>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</si>
  <si>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</si>
  <si>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</si>
  <si>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</si>
  <si>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</si>
  <si>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</si>
  <si>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</si>
  <si>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</si>
  <si>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</si>
  <si>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</si>
  <si>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</si>
  <si>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</si>
  <si>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</si>
  <si>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</si>
  <si>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</si>
  <si>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</si>
  <si>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</si>
  <si>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</si>
  <si>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</si>
  <si>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</si>
  <si>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</si>
  <si>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</si>
  <si>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</si>
  <si>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</si>
  <si>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</si>
  <si>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</si>
  <si>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</si>
  <si>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</si>
  <si>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</si>
  <si>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</si>
  <si>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</si>
  <si>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</si>
  <si>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</si>
  <si>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</si>
  <si>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</si>
  <si>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</si>
  <si>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</si>
  <si>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</si>
  <si>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</si>
  <si>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</si>
  <si>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</si>
  <si>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</si>
  <si>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</si>
  <si>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</si>
  <si>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</si>
  <si>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</si>
  <si>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</si>
  <si>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</si>
  <si>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</si>
  <si>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</si>
  <si>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</si>
  <si>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</si>
  <si>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</si>
  <si>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</si>
  <si>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</si>
  <si>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</si>
  <si>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</si>
  <si>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</si>
  <si>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</si>
  <si>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</si>
  <si>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</si>
  <si>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</si>
  <si>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</si>
  <si>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</si>
  <si>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</si>
  <si>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</si>
  <si>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</si>
  <si>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</si>
  <si>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</si>
  <si>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</si>
  <si>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</si>
  <si>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</si>
  <si>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</si>
  <si>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</si>
  <si>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</si>
  <si>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</si>
  <si>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</si>
  <si>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</si>
  <si>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</si>
  <si>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</si>
  <si>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</si>
  <si>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</si>
  <si>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</si>
  <si>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</si>
  <si>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</si>
  <si>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</si>
  <si>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</si>
  <si>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</si>
  <si>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</si>
  <si>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</si>
  <si>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</si>
  <si>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</si>
  <si>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</si>
  <si>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</si>
  <si>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</si>
  <si>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</si>
  <si>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</si>
  <si>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</si>
  <si>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</si>
  <si>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</si>
  <si>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</si>
  <si>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</si>
  <si>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</si>
  <si>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</si>
  <si>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</si>
  <si>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</si>
  <si>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</si>
  <si>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</si>
  <si>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</si>
  <si>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</si>
  <si>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</si>
  <si>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</si>
  <si>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</si>
  <si>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</si>
  <si>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</si>
  <si>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</si>
  <si>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</si>
  <si>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</si>
  <si>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</si>
  <si>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</si>
  <si>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</si>
  <si>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</si>
  <si>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</si>
  <si>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</si>
  <si>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</si>
  <si>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</si>
  <si>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</si>
  <si>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</si>
  <si>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</si>
  <si>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</si>
  <si>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</si>
  <si>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</si>
  <si>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</si>
  <si>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</si>
  <si>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</si>
  <si>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</si>
  <si>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</si>
  <si>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</si>
  <si>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</si>
  <si>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</si>
  <si>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</si>
  <si>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</si>
  <si>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</si>
  <si>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</si>
  <si>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</si>
  <si>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</si>
  <si>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</si>
  <si>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</si>
  <si>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</si>
  <si>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</si>
  <si>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</si>
  <si>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</si>
  <si>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</si>
  <si>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</si>
  <si>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</si>
  <si>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</si>
  <si>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</si>
  <si>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</si>
  <si>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</si>
  <si>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</si>
  <si>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</si>
  <si>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</si>
  <si>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</si>
  <si>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</si>
  <si>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</si>
  <si>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</si>
  <si>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</si>
  <si>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</si>
  <si>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</si>
  <si>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</si>
  <si>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</si>
  <si>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</si>
  <si>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</si>
  <si>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</si>
  <si>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</si>
  <si>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</si>
  <si>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</si>
  <si>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</si>
  <si>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</si>
  <si>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</si>
  <si>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</si>
  <si>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</si>
  <si>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</si>
  <si>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</si>
  <si>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</si>
  <si>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</si>
  <si>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</si>
  <si>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</si>
  <si>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</si>
  <si>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</si>
  <si>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</si>
  <si>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</si>
  <si>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</si>
  <si>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</si>
  <si>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</si>
  <si>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</si>
  <si>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</si>
  <si>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</si>
  <si>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</si>
  <si>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</si>
  <si>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</si>
  <si>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</si>
  <si>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</si>
  <si>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</si>
  <si>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</si>
  <si>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</si>
  <si>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</si>
  <si>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</si>
  <si>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</si>
  <si>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</si>
  <si>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</si>
  <si>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</si>
  <si>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</si>
  <si>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</si>
  <si>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</si>
  <si>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</si>
  <si>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</si>
  <si>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</si>
  <si>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</si>
  <si>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</si>
  <si>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</si>
  <si>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</si>
  <si>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</si>
  <si>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</si>
  <si>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</si>
  <si>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</si>
  <si>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</si>
  <si>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</si>
  <si>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</si>
  <si>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</si>
  <si>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</si>
  <si>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</si>
  <si>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</si>
  <si>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</si>
  <si>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</si>
  <si>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</si>
  <si>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</si>
  <si>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</si>
  <si>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</si>
  <si>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</si>
  <si>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</si>
  <si>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</si>
  <si>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</si>
  <si>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</si>
  <si>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</si>
  <si>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</si>
  <si>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</si>
  <si>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</si>
  <si>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</si>
  <si>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</si>
  <si>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</si>
  <si>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</si>
  <si>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</si>
  <si>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</si>
  <si>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</si>
  <si>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</si>
  <si>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</si>
  <si>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</si>
  <si>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</si>
  <si>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</si>
  <si>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</si>
  <si>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</si>
  <si>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</si>
  <si>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</si>
  <si>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</si>
  <si>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</si>
  <si>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</si>
  <si>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</si>
  <si>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</si>
  <si>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</si>
  <si>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</si>
  <si>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</si>
  <si>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</si>
  <si>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</si>
  <si>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</si>
  <si>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</si>
  <si>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</si>
  <si>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</si>
  <si>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</si>
  <si>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</si>
  <si>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</si>
  <si>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</si>
  <si>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</si>
  <si>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</si>
  <si>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</si>
  <si>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</si>
  <si>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</si>
  <si>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</si>
  <si>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</si>
  <si>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</si>
  <si>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</si>
  <si>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</si>
  <si>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</si>
  <si>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</si>
  <si>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</si>
  <si>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</si>
  <si>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</si>
  <si>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</si>
  <si>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</si>
  <si>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</si>
  <si>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</si>
  <si>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</si>
  <si>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</si>
  <si>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</si>
  <si>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</si>
  <si>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</si>
  <si>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</si>
  <si>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</si>
  <si>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</si>
  <si>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</si>
  <si>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</si>
  <si>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</si>
  <si>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</si>
  <si>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</si>
  <si>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</si>
  <si>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</si>
  <si>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</si>
  <si>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</si>
  <si>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</si>
  <si>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</si>
  <si>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</si>
  <si>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</si>
  <si>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</si>
  <si>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</si>
  <si>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</si>
  <si>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</si>
  <si>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</si>
  <si>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</si>
  <si>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</si>
  <si>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</si>
  <si>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</si>
  <si>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</si>
  <si>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</si>
  <si>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</si>
  <si>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</si>
  <si>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</si>
  <si>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</si>
  <si>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</si>
  <si>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</si>
  <si>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</si>
  <si>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</si>
  <si>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</si>
  <si>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</si>
  <si>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</si>
  <si>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</si>
  <si>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</si>
  <si>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</si>
  <si>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</si>
  <si>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</si>
  <si>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</si>
  <si>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</si>
  <si>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</si>
  <si>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</si>
  <si>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</si>
  <si>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</si>
  <si>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</si>
  <si>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</si>
  <si>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</si>
  <si>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</si>
  <si>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</si>
  <si>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</si>
  <si>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</si>
  <si>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</si>
  <si>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</si>
  <si>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</si>
  <si>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</si>
  <si>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</si>
  <si>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</si>
  <si>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</si>
  <si>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</si>
  <si>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</si>
  <si>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</si>
  <si>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</si>
  <si>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</si>
  <si>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</si>
  <si>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</si>
  <si>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</si>
  <si>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</si>
  <si>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</si>
  <si>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</si>
  <si>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</si>
  <si>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</si>
  <si>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</si>
  <si>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</si>
  <si>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</si>
  <si>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</si>
  <si>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</si>
  <si>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</si>
  <si>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</si>
  <si>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</si>
  <si>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</si>
  <si>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</si>
  <si>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</si>
  <si>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</si>
  <si>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</si>
  <si>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</si>
  <si>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</si>
  <si>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</si>
  <si>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</si>
  <si>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</si>
  <si>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</si>
  <si>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</si>
  <si>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</si>
  <si>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</si>
  <si>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</si>
  <si>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</si>
  <si>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</si>
  <si>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</si>
  <si>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</si>
  <si>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</si>
  <si>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</si>
  <si>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</si>
  <si>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</si>
  <si>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</si>
  <si>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</si>
  <si>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</si>
  <si>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</si>
  <si>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</si>
  <si>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</si>
  <si>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</si>
  <si>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</si>
  <si>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</si>
  <si>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</si>
  <si>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</si>
  <si>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</si>
  <si>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</si>
  <si>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</si>
  <si>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</si>
  <si>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</si>
  <si>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</si>
  <si>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</si>
  <si>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</si>
  <si>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</si>
  <si>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</si>
  <si>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</si>
  <si>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</si>
  <si>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</si>
  <si>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</si>
  <si>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</si>
  <si>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</si>
  <si>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</si>
  <si>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</si>
  <si>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</si>
  <si>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</si>
  <si>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</si>
  <si>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</si>
  <si>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</si>
  <si>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</si>
  <si>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</si>
  <si>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</si>
  <si>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</si>
  <si>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</si>
  <si>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</si>
  <si>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</si>
  <si>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</si>
  <si>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</si>
  <si>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</si>
  <si>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</si>
  <si>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</si>
  <si>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</si>
  <si>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</si>
  <si>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</si>
  <si>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</si>
  <si>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</si>
  <si>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</si>
  <si>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</si>
  <si>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</si>
  <si>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</si>
  <si>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</si>
  <si>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</si>
  <si>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</si>
  <si>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</si>
  <si>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</si>
  <si>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</si>
  <si>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</si>
  <si>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</si>
  <si>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</si>
  <si>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</si>
  <si>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</si>
  <si>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</si>
  <si>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</si>
  <si>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</si>
  <si>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</si>
  <si>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</si>
  <si>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</si>
  <si>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</si>
  <si>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</si>
  <si>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</si>
  <si>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</si>
  <si>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</si>
  <si>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</si>
  <si>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</si>
  <si>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</si>
  <si>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</si>
  <si>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</si>
  <si>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</si>
  <si>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</si>
  <si>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</si>
  <si>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</si>
  <si>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</si>
  <si>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</si>
  <si>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</si>
  <si>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</si>
  <si>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</si>
  <si>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</si>
  <si>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</si>
  <si>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</si>
  <si>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</si>
  <si>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</si>
  <si>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</si>
  <si>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</si>
  <si>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</si>
  <si>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</si>
  <si>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</si>
  <si>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</si>
  <si>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</si>
  <si>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</si>
  <si>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</si>
  <si>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</si>
  <si>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</si>
  <si>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</si>
  <si>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</si>
  <si>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</si>
  <si>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</si>
  <si>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</si>
  <si>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</si>
  <si>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</si>
  <si>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</si>
  <si>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</si>
  <si>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</si>
  <si>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</si>
  <si>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</si>
  <si>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</si>
  <si>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</si>
  <si>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</si>
  <si>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</si>
  <si>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</si>
  <si>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</si>
  <si>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</si>
  <si>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</si>
  <si>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</si>
  <si>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</si>
  <si>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</si>
  <si>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</si>
  <si>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</si>
  <si>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</si>
  <si>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</si>
  <si>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</si>
  <si>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</si>
  <si>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</si>
  <si>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</si>
  <si>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</si>
  <si>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</si>
  <si>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</si>
  <si>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</si>
  <si>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</si>
  <si>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</si>
  <si>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</si>
  <si>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</si>
  <si>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</si>
  <si>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</si>
  <si>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</si>
  <si>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</si>
  <si>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</si>
  <si>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</si>
  <si>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</si>
  <si>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</si>
  <si>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</si>
  <si>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</si>
  <si>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</si>
  <si>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</si>
  <si>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</si>
  <si>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</si>
  <si>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</si>
  <si>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</si>
  <si>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</si>
  <si>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</si>
  <si>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</si>
  <si>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</si>
  <si>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</si>
  <si>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</si>
  <si>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</si>
  <si>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</si>
  <si>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</si>
  <si>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</si>
  <si>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</si>
  <si>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</si>
  <si>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</si>
  <si>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</si>
  <si>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</si>
  <si>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</si>
  <si>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</si>
  <si>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</si>
  <si>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</si>
  <si>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</si>
  <si>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</si>
  <si>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</si>
  <si>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</si>
  <si>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</si>
  <si>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</si>
  <si>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</si>
  <si>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</si>
  <si>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</si>
  <si>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</si>
  <si>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</si>
  <si>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</si>
  <si>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</si>
  <si>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</si>
  <si>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</si>
  <si>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</si>
  <si>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</si>
  <si>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</si>
  <si>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</si>
  <si>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</si>
  <si>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</si>
  <si>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</si>
  <si>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</si>
  <si>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</si>
  <si>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</si>
  <si>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</si>
  <si>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</si>
  <si>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</si>
  <si>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</si>
  <si>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</si>
  <si>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</si>
  <si>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</si>
  <si>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</si>
  <si>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</si>
  <si>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</si>
  <si>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</si>
  <si>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</si>
  <si>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</si>
  <si>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</si>
  <si>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</si>
  <si>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</si>
  <si>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</si>
  <si>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</si>
  <si>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</si>
  <si>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</si>
  <si>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</si>
  <si>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</si>
  <si>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</si>
  <si>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</si>
  <si>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</si>
  <si>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</si>
  <si>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</si>
  <si>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</si>
  <si>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</si>
  <si>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</si>
  <si>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</si>
  <si>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</si>
  <si>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</si>
  <si>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</si>
  <si>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</si>
  <si>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</si>
  <si>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</si>
  <si>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</si>
  <si>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</si>
  <si>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</si>
  <si>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</si>
  <si>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</si>
  <si>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</si>
  <si>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</si>
  <si>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</si>
  <si>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</si>
  <si>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</si>
  <si>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</si>
  <si>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</si>
  <si>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</si>
  <si>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</si>
  <si>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</si>
  <si>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</si>
  <si>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</si>
  <si>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</si>
  <si>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</si>
  <si>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</si>
  <si>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</si>
  <si>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</si>
  <si>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</si>
  <si>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</si>
  <si>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</si>
  <si>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</si>
  <si>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</si>
  <si>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</si>
  <si>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</si>
  <si>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</si>
  <si>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</si>
  <si>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</si>
  <si>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</si>
  <si>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</si>
  <si>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</si>
  <si>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</si>
  <si>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</si>
  <si>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</si>
  <si>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</si>
  <si>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</si>
  <si>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</si>
  <si>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</si>
  <si>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</si>
  <si>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</si>
  <si>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</si>
  <si>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</si>
  <si>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</si>
  <si>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</si>
  <si>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</si>
  <si>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</si>
  <si>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</si>
  <si>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</si>
  <si>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</si>
  <si>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</si>
  <si>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</si>
  <si>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</si>
  <si>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</si>
  <si>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</si>
  <si>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</si>
  <si>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</si>
  <si>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</si>
  <si>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</si>
  <si>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</si>
  <si>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</si>
  <si>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</si>
  <si>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</si>
  <si>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</si>
  <si>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</si>
  <si>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</si>
  <si>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</si>
  <si>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</si>
  <si>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</si>
  <si>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</si>
  <si>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</si>
  <si>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</si>
  <si>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</si>
  <si>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</si>
  <si>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</si>
  <si>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</si>
  <si>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</si>
  <si>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</si>
  <si>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</si>
  <si>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</si>
  <si>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</si>
  <si>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</si>
  <si>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</si>
  <si>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</si>
  <si>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</si>
  <si>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</si>
  <si>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</si>
  <si>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</si>
  <si>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</si>
  <si>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</si>
  <si>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</si>
  <si>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</si>
  <si>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</si>
  <si>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</si>
  <si>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</si>
  <si>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</si>
  <si>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</si>
  <si>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</si>
  <si>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</si>
  <si>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</si>
  <si>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</si>
  <si>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</si>
  <si>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</si>
  <si>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</si>
  <si>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</si>
  <si>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</si>
  <si>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</si>
  <si>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</si>
  <si>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</si>
  <si>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</si>
  <si>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</si>
  <si>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</si>
  <si>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</si>
  <si>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</si>
  <si>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</si>
  <si>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</si>
  <si>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</si>
  <si>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</si>
  <si>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</si>
  <si>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</si>
  <si>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</si>
  <si>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</si>
  <si>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</si>
  <si>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</si>
  <si>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</si>
  <si>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</si>
  <si>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</si>
  <si>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</si>
  <si>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</si>
  <si>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</si>
  <si>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</si>
  <si>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</si>
  <si>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</si>
  <si>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</si>
  <si>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</si>
  <si>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</si>
  <si>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</si>
  <si>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</si>
  <si>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</si>
  <si>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</si>
  <si>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</si>
  <si>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</si>
  <si>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</si>
  <si>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</si>
  <si>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</si>
  <si>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</si>
  <si>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</si>
  <si>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</si>
  <si>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</si>
  <si>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</si>
  <si>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</si>
  <si>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</si>
  <si>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</si>
  <si>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</si>
  <si>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</si>
  <si>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</si>
  <si>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</si>
  <si>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</si>
  <si>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</si>
  <si>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</si>
  <si>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</si>
  <si>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</si>
  <si>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</si>
  <si>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</si>
  <si>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</si>
  <si>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</si>
  <si>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</si>
  <si>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</si>
  <si>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</si>
  <si>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</si>
  <si>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</si>
  <si>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</si>
  <si>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</si>
  <si>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</si>
  <si>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</si>
  <si>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</si>
  <si>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</si>
  <si>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</si>
  <si>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</si>
  <si>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</si>
  <si>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</si>
  <si>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</si>
  <si>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</si>
  <si>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</si>
  <si>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</si>
  <si>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</si>
  <si>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</si>
  <si>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</si>
  <si>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</si>
  <si>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</si>
  <si>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</si>
  <si>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</si>
  <si>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</si>
  <si>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</si>
  <si>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</si>
  <si>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</si>
  <si>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</si>
  <si>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</si>
  <si>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</si>
  <si>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</si>
  <si>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</si>
  <si>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</si>
  <si>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</si>
  <si>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</si>
  <si>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</si>
  <si>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</si>
  <si>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</si>
  <si>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</si>
  <si>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</si>
  <si>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</si>
  <si>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</si>
  <si>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</si>
  <si>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</si>
  <si>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</si>
  <si>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</si>
  <si>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</si>
  <si>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</si>
  <si>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</si>
  <si>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</si>
  <si>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</si>
  <si>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</si>
  <si>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</si>
  <si>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</si>
  <si>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</si>
  <si>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</si>
  <si>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</si>
  <si>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</si>
  <si>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</si>
  <si>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</si>
  <si>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</si>
  <si>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</si>
  <si>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</si>
  <si>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</si>
  <si>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</si>
  <si>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</si>
  <si>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</si>
  <si>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</si>
  <si>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</si>
  <si>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</si>
  <si>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</si>
  <si>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</si>
  <si>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</si>
  <si>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</si>
  <si>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</si>
  <si>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</si>
  <si>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</si>
  <si>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</si>
  <si>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</si>
  <si>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</si>
  <si>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</si>
  <si>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</si>
  <si>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</si>
  <si>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</si>
  <si>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</si>
  <si>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</si>
  <si>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</si>
  <si>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</si>
  <si>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</si>
  <si>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</si>
  <si>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</si>
  <si>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</si>
  <si>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</si>
  <si>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</si>
  <si>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</si>
  <si>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</si>
  <si>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</si>
  <si>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</si>
  <si>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</si>
  <si>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</si>
  <si>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</si>
  <si>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</si>
  <si>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</si>
  <si>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</si>
  <si>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</si>
  <si>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</si>
  <si>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</si>
  <si>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</si>
  <si>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</si>
  <si>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</si>
  <si>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</si>
  <si>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</si>
  <si>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</si>
  <si>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</si>
  <si>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</si>
  <si>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</si>
  <si>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</si>
  <si>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</si>
  <si>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</si>
  <si>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</si>
  <si>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</si>
  <si>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</si>
  <si>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</si>
  <si>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</si>
  <si>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</si>
  <si>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</si>
  <si>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</si>
  <si>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</si>
  <si>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</si>
  <si>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</si>
  <si>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</si>
  <si>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</si>
  <si>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</si>
  <si>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</si>
  <si>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</si>
  <si>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</si>
  <si>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</si>
  <si>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</si>
  <si>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</si>
  <si>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</si>
  <si>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</si>
  <si>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</si>
  <si>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</si>
  <si>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</si>
  <si>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</si>
  <si>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</si>
  <si>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</si>
  <si>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</si>
  <si>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</si>
  <si>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</si>
  <si>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</si>
  <si>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</si>
  <si>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</si>
  <si>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</si>
  <si>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</si>
  <si>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</si>
  <si>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</si>
  <si>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</si>
  <si>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</si>
  <si>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</si>
  <si>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</si>
  <si>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</si>
  <si>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</si>
  <si>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</si>
  <si>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</si>
  <si>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</si>
  <si>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</si>
  <si>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</si>
  <si>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</si>
  <si>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</si>
  <si>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</si>
  <si>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</si>
  <si>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</si>
  <si>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</si>
  <si>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</si>
  <si>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</si>
  <si>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</si>
  <si>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</si>
  <si>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</si>
  <si>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</si>
  <si>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</si>
  <si>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</si>
  <si>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</si>
  <si>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</si>
  <si>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</si>
  <si>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</si>
  <si>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</si>
  <si>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</si>
  <si>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</si>
  <si>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</si>
  <si>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</si>
  <si>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</si>
  <si>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</si>
  <si>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</si>
  <si>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</si>
  <si>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</si>
  <si>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</si>
  <si>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</si>
  <si>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</si>
  <si>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</si>
  <si>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</si>
  <si>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</si>
  <si>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</si>
  <si>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</si>
  <si>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</si>
  <si>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</si>
  <si>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</si>
  <si>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</si>
  <si>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</si>
  <si>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</si>
  <si>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</si>
  <si>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</si>
  <si>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</si>
  <si>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</si>
  <si>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</si>
  <si>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</si>
  <si>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</si>
  <si>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</si>
  <si>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</si>
  <si>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</si>
  <si>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</si>
  <si>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</si>
  <si>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</si>
  <si>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</si>
  <si>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</si>
  <si>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</si>
  <si>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</si>
  <si>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</si>
  <si>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</si>
  <si>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</si>
  <si>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</si>
  <si>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</si>
  <si>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</si>
  <si>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</si>
  <si>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</si>
  <si>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</si>
  <si>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</si>
  <si>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</si>
  <si>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</si>
  <si>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</si>
  <si>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</si>
  <si>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</si>
  <si>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</si>
  <si>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</si>
  <si>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</si>
  <si>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</si>
  <si>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</si>
  <si>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</si>
  <si>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</si>
  <si>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</si>
  <si>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</si>
  <si>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</si>
  <si>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</si>
  <si>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</si>
  <si>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</si>
  <si>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</si>
  <si>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</si>
  <si>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</si>
  <si>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</si>
  <si>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</si>
  <si>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</si>
  <si>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</si>
  <si>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</si>
  <si>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</si>
  <si>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</si>
  <si>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</si>
  <si>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</si>
  <si>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</si>
  <si>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</si>
  <si>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</si>
  <si>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</si>
  <si>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</si>
  <si>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</si>
  <si>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</si>
  <si>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</si>
  <si>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</si>
  <si>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</si>
  <si>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</si>
  <si>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</si>
  <si>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</si>
  <si>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</si>
  <si>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</si>
  <si>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</si>
  <si>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</si>
  <si>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</si>
  <si>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</si>
  <si>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</si>
  <si>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</si>
  <si>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</si>
  <si>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</si>
  <si>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</si>
  <si>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</si>
  <si>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</si>
  <si>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</si>
  <si>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</si>
  <si>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</si>
  <si>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</si>
  <si>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</si>
  <si>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</si>
  <si>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</si>
  <si>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</si>
  <si>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</si>
  <si>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</si>
  <si>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</si>
  <si>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</si>
  <si>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</si>
  <si>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</si>
  <si>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</si>
  <si>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</si>
  <si>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</si>
  <si>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</si>
  <si>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</si>
  <si>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</si>
  <si>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</si>
  <si>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</si>
  <si>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</si>
  <si>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</si>
  <si>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</si>
  <si>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</si>
  <si>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</si>
  <si>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</si>
  <si>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</si>
  <si>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</si>
  <si>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</si>
  <si>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</si>
  <si>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</si>
  <si>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</si>
  <si>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</si>
  <si>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</si>
  <si>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</si>
  <si>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</si>
  <si>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</si>
  <si>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</si>
  <si>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</si>
  <si>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</si>
  <si>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</si>
  <si>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</si>
  <si>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</si>
  <si>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</si>
  <si>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</si>
  <si>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</si>
  <si>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</si>
  <si>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</si>
  <si>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</si>
  <si>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</si>
  <si>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</si>
  <si>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</si>
  <si>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</si>
  <si>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</si>
  <si>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</si>
  <si>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</si>
  <si>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</si>
  <si>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</si>
  <si>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</si>
  <si>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</si>
  <si>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</si>
  <si>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</si>
  <si>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</si>
  <si>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</si>
  <si>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</si>
  <si>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</si>
  <si>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</si>
  <si>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</si>
  <si>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</si>
  <si>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</si>
  <si>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</si>
  <si>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</si>
  <si>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</si>
  <si>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</si>
  <si>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</si>
  <si>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</si>
  <si>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</si>
  <si>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</si>
  <si>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</si>
  <si>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</si>
  <si>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</si>
  <si>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</si>
  <si>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</si>
  <si>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</si>
  <si>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</si>
  <si>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</si>
  <si>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</si>
  <si>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</si>
  <si>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</si>
  <si>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</si>
  <si>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</si>
  <si>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</si>
  <si>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</si>
  <si>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</si>
  <si>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</si>
  <si>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</si>
  <si>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</si>
  <si>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</si>
  <si>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</si>
  <si>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</si>
  <si>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</si>
  <si>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</si>
  <si>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</si>
  <si>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</si>
  <si>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</si>
  <si>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</si>
  <si>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</si>
  <si>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</si>
  <si>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</si>
  <si>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</si>
  <si>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</si>
  <si>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</si>
  <si>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</si>
  <si>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</si>
  <si>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</si>
  <si>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</si>
  <si>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</si>
  <si>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</si>
  <si>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</si>
  <si>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</si>
  <si>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</si>
  <si>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</si>
  <si>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</si>
  <si>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</si>
  <si>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</si>
  <si>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</si>
  <si>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</si>
  <si>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</si>
  <si>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</si>
  <si>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</si>
  <si>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</si>
  <si>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</si>
  <si>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</si>
  <si>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</si>
  <si>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</si>
  <si>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</si>
  <si>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</si>
  <si>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</si>
  <si>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</si>
  <si>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</si>
  <si>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</si>
  <si>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</si>
  <si>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</si>
  <si>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</si>
  <si>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</si>
  <si>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</si>
  <si>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</si>
  <si>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</si>
  <si>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</si>
  <si>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</si>
  <si>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</si>
  <si>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</si>
  <si>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</si>
  <si>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</si>
  <si>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</si>
  <si>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</si>
  <si>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</si>
  <si>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</si>
  <si>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</si>
  <si>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</si>
  <si>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</si>
  <si>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</si>
  <si>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</si>
  <si>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</si>
  <si>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</si>
  <si>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</si>
  <si>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</si>
  <si>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</si>
  <si>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</si>
  <si>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</si>
  <si>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</si>
  <si>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</si>
  <si>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</si>
  <si>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</si>
  <si>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</si>
  <si>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</si>
  <si>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</si>
  <si>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</si>
  <si>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</si>
  <si>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</si>
  <si>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</si>
  <si>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</si>
  <si>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</si>
  <si>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</si>
  <si>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</si>
  <si>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</si>
  <si>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</si>
  <si>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</si>
  <si>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</si>
  <si>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</si>
  <si>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</si>
  <si>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</si>
  <si>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</si>
  <si>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</si>
  <si>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</si>
  <si>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</si>
  <si>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</si>
  <si>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</si>
  <si>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</si>
  <si>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</si>
  <si>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</si>
  <si>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</si>
  <si>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</si>
  <si>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</si>
  <si>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</si>
  <si>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</si>
  <si>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</si>
  <si>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</si>
  <si>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</si>
  <si>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</si>
  <si>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</si>
  <si>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</si>
  <si>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</si>
  <si>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</si>
  <si>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</si>
  <si>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</si>
  <si>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</si>
  <si>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</si>
  <si>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</si>
  <si>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</si>
  <si>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</si>
  <si>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</si>
  <si>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</si>
  <si>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</si>
  <si>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</si>
  <si>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</si>
  <si>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</si>
  <si>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</si>
  <si>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</si>
  <si>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</si>
  <si>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</si>
  <si>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</si>
  <si>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</si>
  <si>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</si>
  <si>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</si>
  <si>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</si>
  <si>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</si>
  <si>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</si>
  <si>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</si>
  <si>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</si>
  <si>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</si>
  <si>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</si>
  <si>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</si>
  <si>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</si>
  <si>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</si>
  <si>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</si>
  <si>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</si>
  <si>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</si>
  <si>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</si>
  <si>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</si>
  <si>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</si>
  <si>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</si>
  <si>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</si>
  <si>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</si>
  <si>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</si>
  <si>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</si>
  <si>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</si>
  <si>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</si>
  <si>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</si>
  <si>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</si>
  <si>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</si>
  <si>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</si>
  <si>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</si>
  <si>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</si>
  <si>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</si>
  <si>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</si>
  <si>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</si>
  <si>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</si>
  <si>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</si>
  <si>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</si>
  <si>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</si>
  <si>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</si>
  <si>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</si>
  <si>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</si>
  <si>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</si>
  <si>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</si>
  <si>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</si>
  <si>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</si>
  <si>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</si>
  <si>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</si>
  <si>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</si>
  <si>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</si>
  <si>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</si>
  <si>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</si>
  <si>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</si>
  <si>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</si>
  <si>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</si>
  <si>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</si>
  <si>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</si>
  <si>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</si>
  <si>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</si>
  <si>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</si>
  <si>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</si>
  <si>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</si>
  <si>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</si>
  <si>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</si>
  <si>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</si>
  <si>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</si>
  <si>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</si>
  <si>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</si>
  <si>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</si>
  <si>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</si>
  <si>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</si>
  <si>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</si>
  <si>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</si>
  <si>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</si>
  <si>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</si>
  <si>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</si>
  <si>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</si>
  <si>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</si>
  <si>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</si>
  <si>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</si>
  <si>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</si>
  <si>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</si>
  <si>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</si>
  <si>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</si>
  <si>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</si>
  <si>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</si>
  <si>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</si>
  <si>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</si>
  <si>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</si>
  <si>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</si>
  <si>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</si>
  <si>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</si>
  <si>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</si>
  <si>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</si>
  <si>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</si>
  <si>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</si>
  <si>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</si>
  <si>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</si>
  <si>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</si>
  <si>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</si>
  <si>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</si>
  <si>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</si>
  <si>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</si>
  <si>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</si>
  <si>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</si>
  <si>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</si>
  <si>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</si>
  <si>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</si>
  <si>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</si>
  <si>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</si>
  <si>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</si>
  <si>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</si>
  <si>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</si>
  <si>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</si>
  <si>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</si>
  <si>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</si>
  <si>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</si>
  <si>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</si>
  <si>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</si>
  <si>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</si>
  <si>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</si>
  <si>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</si>
  <si>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</si>
  <si>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</si>
  <si>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</si>
  <si>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</si>
  <si>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</si>
  <si>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</si>
  <si>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</si>
  <si>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</si>
  <si>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</si>
  <si>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</si>
  <si>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</si>
  <si>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</si>
  <si>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</si>
  <si>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</si>
  <si>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</si>
  <si>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</si>
  <si>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</si>
  <si>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</si>
  <si>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</si>
  <si>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</si>
  <si>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</si>
  <si>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</si>
  <si>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</si>
  <si>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</si>
  <si>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</si>
  <si>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</si>
  <si>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</si>
  <si>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</si>
  <si>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</si>
  <si>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</si>
  <si>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</si>
  <si>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</si>
  <si>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</si>
  <si>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</si>
  <si>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</si>
  <si>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</si>
  <si>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</si>
  <si>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</si>
  <si>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</si>
  <si>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</si>
  <si>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</si>
  <si>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</si>
  <si>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</si>
  <si>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</si>
  <si>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</si>
  <si>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</si>
  <si>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</si>
  <si>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</si>
  <si>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</si>
  <si>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</si>
  <si>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</si>
  <si>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</si>
  <si>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</si>
  <si>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</si>
  <si>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</si>
  <si>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</si>
  <si>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</si>
  <si>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</si>
  <si>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</si>
  <si>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</si>
  <si>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</si>
  <si>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</si>
  <si>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</si>
  <si>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</si>
  <si>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</si>
  <si>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</si>
  <si>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</si>
  <si>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</si>
  <si>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</si>
  <si>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</si>
  <si>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</si>
  <si>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</si>
  <si>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</si>
  <si>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</si>
  <si>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</si>
  <si>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</si>
  <si>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</si>
  <si>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</si>
  <si>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</si>
  <si>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</si>
  <si>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</si>
  <si>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</si>
  <si>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</si>
  <si>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</si>
  <si>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</si>
  <si>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</si>
  <si>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</si>
  <si>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</si>
  <si>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</si>
  <si>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</si>
  <si>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</si>
  <si>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</si>
  <si>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</si>
  <si>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</si>
  <si>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</si>
  <si>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</si>
  <si>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</si>
  <si>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</si>
  <si>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</si>
  <si>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</si>
  <si>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</si>
  <si>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</si>
  <si>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</si>
  <si>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</si>
  <si>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</si>
  <si>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</si>
  <si>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</si>
  <si>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</si>
  <si>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</si>
  <si>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</si>
  <si>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</si>
  <si>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</si>
  <si>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</si>
  <si>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</si>
  <si>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</si>
  <si>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</si>
  <si>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</si>
  <si>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</si>
  <si>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</si>
  <si>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</si>
  <si>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</si>
  <si>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</si>
  <si>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</si>
  <si>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</si>
  <si>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</si>
  <si>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</si>
  <si>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</si>
  <si>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</si>
  <si>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</si>
  <si>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</si>
  <si>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</si>
  <si>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</si>
  <si>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</si>
  <si>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</si>
  <si>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</si>
  <si>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</si>
  <si>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</si>
  <si>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</si>
  <si>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</si>
  <si>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</si>
  <si>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</si>
  <si>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</si>
  <si>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</si>
  <si>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</si>
  <si>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</si>
  <si>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</si>
  <si>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</si>
  <si>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</si>
  <si>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</si>
  <si>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</si>
  <si>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</si>
  <si>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</si>
  <si>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</si>
  <si>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</si>
  <si>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</si>
  <si>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</si>
  <si>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</si>
  <si>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</si>
  <si>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</si>
  <si>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</si>
  <si>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</si>
  <si>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</si>
  <si>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</si>
  <si>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</si>
  <si>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</si>
  <si>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</si>
  <si>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</si>
  <si>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</si>
  <si>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</si>
  <si>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</si>
  <si>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</si>
  <si>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</si>
  <si>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</si>
  <si>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</si>
  <si>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</si>
  <si>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</si>
  <si>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</si>
  <si>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</si>
  <si>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</si>
  <si>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</si>
  <si>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</si>
  <si>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</si>
  <si>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</si>
  <si>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</si>
  <si>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</si>
  <si>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</si>
  <si>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</si>
  <si>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</si>
  <si>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</si>
  <si>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</si>
  <si>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</si>
  <si>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</si>
  <si>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</si>
  <si>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</si>
  <si>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</si>
  <si>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</si>
  <si>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</si>
  <si>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</si>
  <si>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</si>
  <si>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</si>
  <si>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</si>
  <si>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</si>
  <si>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</si>
  <si>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</si>
  <si>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</si>
  <si>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</si>
  <si>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</si>
  <si>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</si>
  <si>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</si>
  <si>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</si>
  <si>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</si>
  <si>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</si>
  <si>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</si>
  <si>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</si>
  <si>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</si>
  <si>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</si>
  <si>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</si>
  <si>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</si>
  <si>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</si>
  <si>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</si>
  <si>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</si>
  <si>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</si>
  <si>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</si>
  <si>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</si>
  <si>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</si>
  <si>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</si>
  <si>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</si>
  <si>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</si>
  <si>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</si>
  <si>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</si>
  <si>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</si>
  <si>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</si>
  <si>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</si>
  <si>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</si>
  <si>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</si>
  <si>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</si>
  <si>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</si>
  <si>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</si>
  <si>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</si>
  <si>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</si>
  <si>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</si>
  <si>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</si>
  <si>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</si>
  <si>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</si>
  <si>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</si>
  <si>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</si>
  <si>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</si>
  <si>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</si>
  <si>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</si>
  <si>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</si>
  <si>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</si>
  <si>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</si>
  <si>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</si>
  <si>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</si>
  <si>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</si>
  <si>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</si>
  <si>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</si>
  <si>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</si>
  <si>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</si>
  <si>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</si>
  <si>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</si>
  <si>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</si>
  <si>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</si>
  <si>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</si>
  <si>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</si>
  <si>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</si>
  <si>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</si>
  <si>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</si>
  <si>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</si>
  <si>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</si>
  <si>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</si>
  <si>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</si>
  <si>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</si>
  <si>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</si>
  <si>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</si>
  <si>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</si>
  <si>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</si>
  <si>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</si>
  <si>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</si>
  <si>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</si>
  <si>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</si>
  <si>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</si>
  <si>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</si>
  <si>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</si>
  <si>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</si>
  <si>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</si>
  <si>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</si>
  <si>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</si>
  <si>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</si>
  <si>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</si>
  <si>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</si>
  <si>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</si>
  <si>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</si>
  <si>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</si>
  <si>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</si>
  <si>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</si>
  <si>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</si>
  <si>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</si>
  <si>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</si>
  <si>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</si>
  <si>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</si>
  <si>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</si>
  <si>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</si>
  <si>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</si>
  <si>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</si>
  <si>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</si>
  <si>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</si>
  <si>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</si>
  <si>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</si>
  <si>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</si>
  <si>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</si>
  <si>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</si>
  <si>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</si>
  <si>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</si>
  <si>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</si>
  <si>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</si>
  <si>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</si>
  <si>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</si>
  <si>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</si>
  <si>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</si>
  <si>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</si>
  <si>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</si>
  <si>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</si>
  <si>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</si>
  <si>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</si>
  <si>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</si>
  <si>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</si>
  <si>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</si>
  <si>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</si>
  <si>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</si>
  <si>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</si>
  <si>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</si>
  <si>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</si>
  <si>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</si>
  <si>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</si>
  <si>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</si>
  <si>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</si>
  <si>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</si>
  <si>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</si>
  <si>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</si>
  <si>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</si>
  <si>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</si>
  <si>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</si>
  <si>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</si>
  <si>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</si>
  <si>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</si>
  <si>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</si>
  <si>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</si>
  <si>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</si>
  <si>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</si>
  <si>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</si>
  <si>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</si>
  <si>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</si>
  <si>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</si>
  <si>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</si>
  <si>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</si>
  <si>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</si>
  <si>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</si>
  <si>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</si>
  <si>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</si>
  <si>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</si>
  <si>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</si>
  <si>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</si>
  <si>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</si>
  <si>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</si>
  <si>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</si>
  <si>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</si>
  <si>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</si>
  <si>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</si>
  <si>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</si>
  <si>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</si>
  <si>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</si>
  <si>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</si>
  <si>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</si>
  <si>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</si>
  <si>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</si>
  <si>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</si>
  <si>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</si>
  <si>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</si>
  <si>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</si>
  <si>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</si>
  <si>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</si>
  <si>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</si>
  <si>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</si>
  <si>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</si>
  <si>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</si>
  <si>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</si>
  <si>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</si>
  <si>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</si>
  <si>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</si>
  <si>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</si>
  <si>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</si>
  <si>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</si>
  <si>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</si>
  <si>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</si>
  <si>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</si>
  <si>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</si>
  <si>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</si>
  <si>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</si>
  <si>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</si>
  <si>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</si>
  <si>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</si>
  <si>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</si>
  <si>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</si>
  <si>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</si>
  <si>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</si>
  <si>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</si>
  <si>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</si>
  <si>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</si>
  <si>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</si>
  <si>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</si>
  <si>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</si>
  <si>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</si>
  <si>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</si>
  <si>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</si>
  <si>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</si>
  <si>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</si>
  <si>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</si>
  <si>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</si>
  <si>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</si>
  <si>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</si>
  <si>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</si>
  <si>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</si>
  <si>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</si>
  <si>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</si>
  <si>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</si>
  <si>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</si>
  <si>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</si>
  <si>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</si>
  <si>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</si>
  <si>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</si>
  <si>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</si>
  <si>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</si>
  <si>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</si>
  <si>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</si>
  <si>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</si>
  <si>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</si>
  <si>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</si>
  <si>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</si>
  <si>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</si>
  <si>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</si>
  <si>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</si>
  <si>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</si>
  <si>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</si>
  <si>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</si>
  <si>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</si>
  <si>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</si>
  <si>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</si>
  <si>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</si>
  <si>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</si>
  <si>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</si>
  <si>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</si>
  <si>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</si>
  <si>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</si>
  <si>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</si>
  <si>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</si>
  <si>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</si>
  <si>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</si>
  <si>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</si>
  <si>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</si>
  <si>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</si>
  <si>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</si>
  <si>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</si>
  <si>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</si>
  <si>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</si>
  <si>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</si>
  <si>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</si>
  <si>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</si>
  <si>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</si>
  <si>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</si>
  <si>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</si>
  <si>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</si>
  <si>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</si>
  <si>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</si>
  <si>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</si>
  <si>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</si>
  <si>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</si>
  <si>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</si>
  <si>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</si>
  <si>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</si>
  <si>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</si>
  <si>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</si>
  <si>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</si>
  <si>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</si>
  <si>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</si>
  <si>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</si>
  <si>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</si>
  <si>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</si>
  <si>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</si>
  <si>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</si>
  <si>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</si>
  <si>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</si>
  <si>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</si>
  <si>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</si>
  <si>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</si>
  <si>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</si>
  <si>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</si>
  <si>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</si>
  <si>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</si>
  <si>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</si>
  <si>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</si>
  <si>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</si>
  <si>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</si>
  <si>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</si>
  <si>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</si>
  <si>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</si>
  <si>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</si>
  <si>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</si>
  <si>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</si>
  <si>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</si>
  <si>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</si>
  <si>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</si>
  <si>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</si>
  <si>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</si>
  <si>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</si>
  <si>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</si>
  <si>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</si>
  <si>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</si>
  <si>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</si>
  <si>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</si>
  <si>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</si>
  <si>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</si>
  <si>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</si>
  <si>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</si>
  <si>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</si>
  <si>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</si>
  <si>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</si>
  <si>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</si>
  <si>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</si>
  <si>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</si>
  <si>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</si>
  <si>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</si>
  <si>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</si>
  <si>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</si>
  <si>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</si>
  <si>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</si>
  <si>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</si>
  <si>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</si>
  <si>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</si>
  <si>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</si>
  <si>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</si>
  <si>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</si>
  <si>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</si>
  <si>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</si>
  <si>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</si>
  <si>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</si>
  <si>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</si>
  <si>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</si>
  <si>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</si>
  <si>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</si>
  <si>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</si>
  <si>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</si>
  <si>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</si>
  <si>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</si>
  <si>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</si>
  <si>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</si>
  <si>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</si>
  <si>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</si>
  <si>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</si>
  <si>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</si>
  <si>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</si>
  <si>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</si>
  <si>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</si>
  <si>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</si>
  <si>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</si>
  <si>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</si>
  <si>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</si>
  <si>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</si>
  <si>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</si>
  <si>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</si>
  <si>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</si>
  <si>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</si>
  <si>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</si>
  <si>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</si>
  <si>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</si>
  <si>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</si>
  <si>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</si>
  <si>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</si>
  <si>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</si>
  <si>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</si>
  <si>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</si>
  <si>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</si>
  <si>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</si>
  <si>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</si>
  <si>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</si>
  <si>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</si>
  <si>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</si>
  <si>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</si>
  <si>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</si>
  <si>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</si>
  <si>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</si>
  <si>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</si>
  <si>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</si>
  <si>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</si>
  <si>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</si>
  <si>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</si>
  <si>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</si>
  <si>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</si>
  <si>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</si>
  <si>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</si>
  <si>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</si>
  <si>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</si>
  <si>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</si>
  <si>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</si>
  <si>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</si>
  <si>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</si>
  <si>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</si>
  <si>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</si>
  <si>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</si>
  <si>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</si>
  <si>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</si>
  <si>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</si>
  <si>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</si>
  <si>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</si>
  <si>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</si>
  <si>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</si>
  <si>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</si>
  <si>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</si>
  <si>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</si>
  <si>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</si>
  <si>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</si>
  <si>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</si>
  <si>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</si>
  <si>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</si>
  <si>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</si>
  <si>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</si>
  <si>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</si>
  <si>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</si>
  <si>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</si>
  <si>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</si>
  <si>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</si>
  <si>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</si>
  <si>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</si>
  <si>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</si>
  <si>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</si>
  <si>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</si>
  <si>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</si>
  <si>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</si>
  <si>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</si>
  <si>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</si>
  <si>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</si>
  <si>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</si>
  <si>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</si>
  <si>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</si>
  <si>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</si>
  <si>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</si>
  <si>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</si>
  <si>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</si>
  <si>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</si>
  <si>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</si>
  <si>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</si>
  <si>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</si>
  <si>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</si>
  <si>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</si>
  <si>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</si>
  <si>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</si>
  <si>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</si>
  <si>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</si>
  <si>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</si>
  <si>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</si>
  <si>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</si>
  <si>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</si>
  <si>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</si>
  <si>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</si>
  <si>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</si>
  <si>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</si>
  <si>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</si>
  <si>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</si>
  <si>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</si>
  <si>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</si>
  <si>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</si>
  <si>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</si>
  <si>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</si>
  <si>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</si>
  <si>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</si>
  <si>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</si>
  <si>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</si>
  <si>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</si>
  <si>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</si>
  <si>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</si>
  <si>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</si>
  <si>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</si>
  <si>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</si>
  <si>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</si>
  <si>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</si>
  <si>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</si>
  <si>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</si>
  <si>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</si>
  <si>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</si>
  <si>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</si>
  <si>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</si>
  <si>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</si>
  <si>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</si>
  <si>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</si>
  <si>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</si>
  <si>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</si>
  <si>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</si>
  <si>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</si>
  <si>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</si>
  <si>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</si>
  <si>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</si>
  <si>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</si>
  <si>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</si>
  <si>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</si>
  <si>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</si>
  <si>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</si>
  <si>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</si>
  <si>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</si>
  <si>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</si>
  <si>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</si>
  <si>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</si>
  <si>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</si>
  <si>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</si>
  <si>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</si>
  <si>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</si>
  <si>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</si>
  <si>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</si>
  <si>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</si>
  <si>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</si>
  <si>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</si>
  <si>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</si>
  <si>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</si>
  <si>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</si>
  <si>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</si>
  <si>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</si>
  <si>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</si>
  <si>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</si>
  <si>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</si>
  <si>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</si>
  <si>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</si>
  <si>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</si>
  <si>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</si>
  <si>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</si>
  <si>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</si>
  <si>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</si>
  <si>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</si>
  <si>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</si>
  <si>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</si>
  <si>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</si>
  <si>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</si>
  <si>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</si>
  <si>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</si>
  <si>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</si>
  <si>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</si>
  <si>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</si>
  <si>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</si>
  <si>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</si>
  <si>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</si>
  <si>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</si>
  <si>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</si>
  <si>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</si>
  <si>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</si>
  <si>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</si>
  <si>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</si>
  <si>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</si>
  <si>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</si>
  <si>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</si>
  <si>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</si>
  <si>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</si>
  <si>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</si>
  <si>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</si>
  <si>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</si>
  <si>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</si>
  <si>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</si>
  <si>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</si>
  <si>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</si>
  <si>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</si>
  <si>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</si>
  <si>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</si>
  <si>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</si>
  <si>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</si>
  <si>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</si>
  <si>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</si>
  <si>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</si>
  <si>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</si>
  <si>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</si>
  <si>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</si>
  <si>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</si>
  <si>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</si>
  <si>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</si>
  <si>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</si>
  <si>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</si>
  <si>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</si>
  <si>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</si>
  <si>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</si>
  <si>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</si>
  <si>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</si>
  <si>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</si>
  <si>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</si>
  <si>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</si>
  <si>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</si>
  <si>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</si>
  <si>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</si>
  <si>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</si>
  <si>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</si>
  <si>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</si>
  <si>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</si>
  <si>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</si>
  <si>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</si>
  <si>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</si>
  <si>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</si>
  <si>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</si>
  <si>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</si>
  <si>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</si>
  <si>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</si>
  <si>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</si>
  <si>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</si>
  <si>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</si>
  <si>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</si>
  <si>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</si>
  <si>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</si>
  <si>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</si>
  <si>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</si>
  <si>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</si>
  <si>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</si>
  <si>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</si>
  <si>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</si>
  <si>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</si>
  <si>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</si>
  <si>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</si>
  <si>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</si>
  <si>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</si>
  <si>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</si>
  <si>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</si>
  <si>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</si>
  <si>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</si>
  <si>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</si>
  <si>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</si>
  <si>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</si>
  <si>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</si>
  <si>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</si>
  <si>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</si>
  <si>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</si>
  <si>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</si>
  <si>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</si>
  <si>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</si>
  <si>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</si>
  <si>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</si>
  <si>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</si>
  <si>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</si>
  <si>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</si>
  <si>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</si>
  <si>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</si>
  <si>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</si>
  <si>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</si>
  <si>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</si>
  <si>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</si>
  <si>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</si>
  <si>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</si>
  <si>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</si>
  <si>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</si>
  <si>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</si>
  <si>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</si>
  <si>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</si>
  <si>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</si>
  <si>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</si>
  <si>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</si>
  <si>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</si>
  <si>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</si>
  <si>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</si>
  <si>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</si>
  <si>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</si>
  <si>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</si>
  <si>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</si>
  <si>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</si>
  <si>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</si>
  <si>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</si>
  <si>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</si>
  <si>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</si>
  <si>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</si>
  <si>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</si>
  <si>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</si>
  <si>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</si>
  <si>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</si>
  <si>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</si>
  <si>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</si>
  <si>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</si>
  <si>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</si>
  <si>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</si>
  <si>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</si>
  <si>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</si>
  <si>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</si>
  <si>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</si>
  <si>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</si>
  <si>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</si>
  <si>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</si>
  <si>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</si>
  <si>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</si>
  <si>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</si>
  <si>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</si>
  <si>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</si>
  <si>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</si>
  <si>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</si>
  <si>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</si>
  <si>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</si>
  <si>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</si>
  <si>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</si>
  <si>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</si>
  <si>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</si>
  <si>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</si>
  <si>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</si>
  <si>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</si>
  <si>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</si>
  <si>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</si>
  <si>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</si>
  <si>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</si>
  <si>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</si>
  <si>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</si>
  <si>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</si>
  <si>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</si>
  <si>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</si>
  <si>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</si>
  <si>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</si>
  <si>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</si>
  <si>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</si>
  <si>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</si>
  <si>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</si>
  <si>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</si>
  <si>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</si>
  <si>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</si>
  <si>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</si>
  <si>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</si>
  <si>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</si>
  <si>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</si>
  <si>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</si>
  <si>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</si>
  <si>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</si>
  <si>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</si>
  <si>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</si>
  <si>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</si>
  <si>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</si>
  <si>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</si>
  <si>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</si>
  <si>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</si>
  <si>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</si>
  <si>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</si>
  <si>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</si>
  <si>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</si>
  <si>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</si>
  <si>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</si>
  <si>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</si>
  <si>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</si>
  <si>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</si>
  <si>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</si>
  <si>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</si>
  <si>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</si>
  <si>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</si>
  <si>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</si>
  <si>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</si>
  <si>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</si>
  <si>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</si>
  <si>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</si>
  <si>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</si>
  <si>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</si>
  <si>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</si>
  <si>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</si>
  <si>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</si>
  <si>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</si>
  <si>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</si>
  <si>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</si>
  <si>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</si>
  <si>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</si>
  <si>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</si>
  <si>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</si>
  <si>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</si>
  <si>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</si>
  <si>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</si>
  <si>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</si>
  <si>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</si>
  <si>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</si>
  <si>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</si>
  <si>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</si>
  <si>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</si>
  <si>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</si>
  <si>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</si>
  <si>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</si>
  <si>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</si>
  <si>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</si>
  <si>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</si>
  <si>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</si>
  <si>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</si>
  <si>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</si>
  <si>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</si>
  <si>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</si>
  <si>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</si>
  <si>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</si>
  <si>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</si>
  <si>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</si>
  <si>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</si>
  <si>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</si>
  <si>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</si>
  <si>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</si>
  <si>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</si>
  <si>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</si>
  <si>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</si>
  <si>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</si>
  <si>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</si>
  <si>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</si>
  <si>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</si>
  <si>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</si>
  <si>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</si>
  <si>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</si>
  <si>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</si>
  <si>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</si>
  <si>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</si>
  <si>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</si>
  <si>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</si>
  <si>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</si>
  <si>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</si>
  <si>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</si>
  <si>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</si>
  <si>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</si>
  <si>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</si>
  <si>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</si>
  <si>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</si>
  <si>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</si>
  <si>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</si>
  <si>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</si>
  <si>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</si>
  <si>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</si>
  <si>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</si>
  <si>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</si>
  <si>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</si>
  <si>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</si>
  <si>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</si>
  <si>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</si>
  <si>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</si>
  <si>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</si>
  <si>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</si>
  <si>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</si>
  <si>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</si>
  <si>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</si>
  <si>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</si>
  <si>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</si>
  <si>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</si>
  <si>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</si>
  <si>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</si>
  <si>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</si>
  <si>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</si>
  <si>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</si>
  <si>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</si>
  <si>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</si>
  <si>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</si>
  <si>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</si>
  <si>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</si>
  <si>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</si>
  <si>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</si>
  <si>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</si>
  <si>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</si>
  <si>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</si>
  <si>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</si>
  <si>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</si>
  <si>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</si>
  <si>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</si>
  <si>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</si>
  <si>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</si>
  <si>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</si>
  <si>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</si>
  <si>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</si>
  <si>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</si>
  <si>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</si>
  <si>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</si>
  <si>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</si>
  <si>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</si>
  <si>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</si>
  <si>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</si>
  <si>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</si>
  <si>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</si>
  <si>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</si>
  <si>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</si>
  <si>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</si>
  <si>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</si>
  <si>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</si>
  <si>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</si>
  <si>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</si>
  <si>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</si>
  <si>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</si>
  <si>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</si>
  <si>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</si>
  <si>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</si>
  <si>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</si>
  <si>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</si>
  <si>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</si>
  <si>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</si>
  <si>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</si>
  <si>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</si>
  <si>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</si>
  <si>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</si>
  <si>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</si>
  <si>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</si>
  <si>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</si>
  <si>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</si>
  <si>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</si>
  <si>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</si>
  <si>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</si>
  <si>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</si>
  <si>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</si>
  <si>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</si>
  <si>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</si>
  <si>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</si>
  <si>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</si>
  <si>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</si>
  <si>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</si>
  <si>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</si>
  <si>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</si>
  <si>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</si>
  <si>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</si>
  <si>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</si>
  <si>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</si>
  <si>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</si>
  <si>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</si>
  <si>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</si>
  <si>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</si>
  <si>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</si>
  <si>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</si>
  <si>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</si>
  <si>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</si>
  <si>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</si>
  <si>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</si>
  <si>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</si>
  <si>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</si>
  <si>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</si>
  <si>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</si>
  <si>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</si>
  <si>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</si>
  <si>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</si>
  <si>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</si>
  <si>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</si>
  <si>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</si>
  <si>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</si>
  <si>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</si>
  <si>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</si>
  <si>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</si>
  <si>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</si>
  <si>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</si>
  <si>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</si>
  <si>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</si>
  <si>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</si>
  <si>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</si>
  <si>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</si>
  <si>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</si>
  <si>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</si>
  <si>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</si>
  <si>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</si>
  <si>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</si>
  <si>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</si>
  <si>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</si>
  <si>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</si>
  <si>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</si>
  <si>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</si>
  <si>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</si>
  <si>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</si>
  <si>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</si>
  <si>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</si>
  <si>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</si>
  <si>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</si>
  <si>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</si>
  <si>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</si>
  <si>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</si>
  <si>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</si>
  <si>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</si>
  <si>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</si>
  <si>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</si>
  <si>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</si>
  <si>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</si>
  <si>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</si>
  <si>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</si>
  <si>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</si>
  <si>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</si>
  <si>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</si>
  <si>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</si>
  <si>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</si>
  <si>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</si>
  <si>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</si>
  <si>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</si>
  <si>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</si>
  <si>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</si>
  <si>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</si>
  <si>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</si>
  <si>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</si>
  <si>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</si>
  <si>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</si>
  <si>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</si>
  <si>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</si>
  <si>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</si>
  <si>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</si>
  <si>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</si>
  <si>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</si>
  <si>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</si>
  <si>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</si>
  <si>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</si>
  <si>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</si>
  <si>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</si>
  <si>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</si>
  <si>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</si>
  <si>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</si>
  <si>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</si>
  <si>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</si>
  <si>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</si>
  <si>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</si>
  <si>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</si>
  <si>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</si>
  <si>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</si>
  <si>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</si>
  <si>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</si>
  <si>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</si>
  <si>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</si>
  <si>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</si>
  <si>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</si>
  <si>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</si>
  <si>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</si>
  <si>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</si>
  <si>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</si>
  <si>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</si>
  <si>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</si>
  <si>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</si>
  <si>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</si>
  <si>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</si>
  <si>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</si>
  <si>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</si>
  <si>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</si>
  <si>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</si>
  <si>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</si>
  <si>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</si>
  <si>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</si>
  <si>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</si>
  <si>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</si>
  <si>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</si>
  <si>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</si>
  <si>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</si>
  <si>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</si>
  <si>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</si>
  <si>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</si>
  <si>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</si>
  <si>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</si>
  <si>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</si>
  <si>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</si>
  <si>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</si>
  <si>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</si>
  <si>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</si>
  <si>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</si>
  <si>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</si>
  <si>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</si>
  <si>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</si>
  <si>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</si>
  <si>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</si>
  <si>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</si>
  <si>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</si>
  <si>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</si>
  <si>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</si>
  <si>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</si>
  <si>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</si>
  <si>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</si>
  <si>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</si>
  <si>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</si>
  <si>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</si>
  <si>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</si>
  <si>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</si>
  <si>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</si>
  <si>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</si>
  <si>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</si>
  <si>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</si>
  <si>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</si>
  <si>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</si>
  <si>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</si>
  <si>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</si>
  <si>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</si>
  <si>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</si>
  <si>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</si>
  <si>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</si>
  <si>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</si>
  <si>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</si>
  <si>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</si>
  <si>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</si>
  <si>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</si>
  <si>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</si>
  <si>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</si>
  <si>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</si>
  <si>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</si>
  <si>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</si>
  <si>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</si>
  <si>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</si>
  <si>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</si>
  <si>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</si>
  <si>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</si>
  <si>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</si>
  <si>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</si>
  <si>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</si>
  <si>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</si>
  <si>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</si>
  <si>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</si>
  <si>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</si>
  <si>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</si>
  <si>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</si>
  <si>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</si>
  <si>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</si>
  <si>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</si>
  <si>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</si>
  <si>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</si>
  <si>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</si>
  <si>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</si>
  <si>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</si>
  <si>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</si>
  <si>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</si>
  <si>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</si>
  <si>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</si>
  <si>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</si>
  <si>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</si>
  <si>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</si>
  <si>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</si>
  <si>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</si>
  <si>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</si>
  <si>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</si>
  <si>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</si>
  <si>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</si>
  <si>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</si>
  <si>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</si>
  <si>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</si>
  <si>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</si>
  <si>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</si>
  <si>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</si>
  <si>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</si>
  <si>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</si>
  <si>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</si>
  <si>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</si>
  <si>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</si>
  <si>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</si>
  <si>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</si>
  <si>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</si>
  <si>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</si>
  <si>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</si>
  <si>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</si>
  <si>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</si>
  <si>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</si>
  <si>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</si>
  <si>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</si>
  <si>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</si>
  <si>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</si>
  <si>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</si>
  <si>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</si>
  <si>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</si>
  <si>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</si>
  <si>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</si>
  <si>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</si>
  <si>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</si>
  <si>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</si>
  <si>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</si>
  <si>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</si>
  <si>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</si>
  <si>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</si>
  <si>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</si>
  <si>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</si>
  <si>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</si>
  <si>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</si>
  <si>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</si>
  <si>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</si>
  <si>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</si>
  <si>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</si>
  <si>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</si>
  <si>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</si>
  <si>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</si>
  <si>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</si>
  <si>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</si>
  <si>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</si>
  <si>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</si>
  <si>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</si>
  <si>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</si>
  <si>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</si>
  <si>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</si>
  <si>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</si>
  <si>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</si>
  <si>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</si>
  <si>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</si>
  <si>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</si>
  <si>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</si>
  <si>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</si>
  <si>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</si>
  <si>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</si>
  <si>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</si>
  <si>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</si>
  <si>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</si>
  <si>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</si>
  <si>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</si>
  <si>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</si>
  <si>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</si>
  <si>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</si>
  <si>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</si>
  <si>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</si>
  <si>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</si>
  <si>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</si>
  <si>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</si>
  <si>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</si>
  <si>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</si>
  <si>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</si>
  <si>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</si>
  <si>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</si>
  <si>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</si>
  <si>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</si>
  <si>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</si>
  <si>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</si>
  <si>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</si>
  <si>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</si>
  <si>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</si>
  <si>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</si>
  <si>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</si>
  <si>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</si>
  <si>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</si>
  <si>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</si>
  <si>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</si>
  <si>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</si>
  <si>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</si>
  <si>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</si>
  <si>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</si>
  <si>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</si>
  <si>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</si>
  <si>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</si>
  <si>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</si>
  <si>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</si>
  <si>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</si>
  <si>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</si>
  <si>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</si>
  <si>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</si>
  <si>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</si>
  <si>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</si>
  <si>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</si>
  <si>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</si>
  <si>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</si>
  <si>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</si>
  <si>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</si>
  <si>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</si>
  <si>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</si>
  <si>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</si>
  <si>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</si>
  <si>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</si>
  <si>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</si>
  <si>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</si>
  <si>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</si>
  <si>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</si>
  <si>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</si>
  <si>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</si>
  <si>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</si>
  <si>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</si>
  <si>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</si>
  <si>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</si>
  <si>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</si>
  <si>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</si>
  <si>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</si>
  <si>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</si>
  <si>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</si>
  <si>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</si>
  <si>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</si>
  <si>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</si>
  <si>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</si>
  <si>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</si>
  <si>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</si>
  <si>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</si>
  <si>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</si>
  <si>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</si>
  <si>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</si>
  <si>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</si>
  <si>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</si>
  <si>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</si>
  <si>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</si>
  <si>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</si>
  <si>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</si>
  <si>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</si>
  <si>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</si>
  <si>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</si>
  <si>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</si>
  <si>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</si>
  <si>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</si>
  <si>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</si>
  <si>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</si>
  <si>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</si>
  <si>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</si>
  <si>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</si>
  <si>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</si>
  <si>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</si>
  <si>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</si>
  <si>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</si>
  <si>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</si>
  <si>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</si>
  <si>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</si>
  <si>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</si>
  <si>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</si>
  <si>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</si>
  <si>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</si>
  <si>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</si>
  <si>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</si>
  <si>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</si>
  <si>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</si>
  <si>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</si>
  <si>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</si>
  <si>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</si>
  <si>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</si>
  <si>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</si>
  <si>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</si>
  <si>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</si>
  <si>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</si>
  <si>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</si>
  <si>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</si>
  <si>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</si>
  <si>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</si>
  <si>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</si>
  <si>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</si>
  <si>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</si>
  <si>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</si>
  <si>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</si>
  <si>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</si>
  <si>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</si>
  <si>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</si>
  <si>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</si>
  <si>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</si>
  <si>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</si>
  <si>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</si>
  <si>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</si>
  <si>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</si>
  <si>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</si>
  <si>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</si>
  <si>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</si>
  <si>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</si>
  <si>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</si>
  <si>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</si>
  <si>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</si>
  <si>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</si>
  <si>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</si>
  <si>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</si>
  <si>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</si>
  <si>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</si>
  <si>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</si>
  <si>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</si>
  <si>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</si>
  <si>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</si>
  <si>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</si>
  <si>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</si>
  <si>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</si>
  <si>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</si>
  <si>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</si>
  <si>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</si>
  <si>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</si>
  <si>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</si>
  <si>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</si>
  <si>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</si>
  <si>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</si>
  <si>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</si>
  <si>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</si>
  <si>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</si>
  <si>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</si>
  <si>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</si>
  <si>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</si>
  <si>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</si>
  <si>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</si>
  <si>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</si>
  <si>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</si>
  <si>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</si>
  <si>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</si>
  <si>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</si>
  <si>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</si>
  <si>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</si>
  <si>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</si>
  <si>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</si>
  <si>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</si>
  <si>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</si>
  <si>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</si>
  <si>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</si>
  <si>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</si>
  <si>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</si>
  <si>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</si>
  <si>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</si>
  <si>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</si>
  <si>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</si>
  <si>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</si>
  <si>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</si>
  <si>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</si>
  <si>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</si>
  <si>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</si>
  <si>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</si>
  <si>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</si>
  <si>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</si>
  <si>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</si>
  <si>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</si>
  <si>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</si>
  <si>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</si>
  <si>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</si>
  <si>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</si>
  <si>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</si>
  <si>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</si>
  <si>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</si>
  <si>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</si>
  <si>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</si>
  <si>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</si>
  <si>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</si>
  <si>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</si>
  <si>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</si>
  <si>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</si>
  <si>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</si>
  <si>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</si>
  <si>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</si>
  <si>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</si>
  <si>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</si>
  <si>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</si>
  <si>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</si>
  <si>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</si>
  <si>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</si>
  <si>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</si>
  <si>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</si>
  <si>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</si>
  <si>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</si>
  <si>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</si>
  <si>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</si>
  <si>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</si>
  <si>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</si>
  <si>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</si>
  <si>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</si>
  <si>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</si>
  <si>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</si>
  <si>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</si>
  <si>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</si>
  <si>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</si>
  <si>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</si>
  <si>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</si>
  <si>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</si>
  <si>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</si>
  <si>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</si>
  <si>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</si>
  <si>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</si>
  <si>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</si>
  <si>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</si>
  <si>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</si>
  <si>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</si>
  <si>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</si>
  <si>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</si>
  <si>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</si>
  <si>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</si>
  <si>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</si>
  <si>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</si>
  <si>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</si>
  <si>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</si>
  <si>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</si>
  <si>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</si>
  <si>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</si>
  <si>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</si>
  <si>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</si>
  <si>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</si>
  <si>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</si>
  <si>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</si>
  <si>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</si>
  <si>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</si>
  <si>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</si>
  <si>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</si>
  <si>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</si>
  <si>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</si>
  <si>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</si>
  <si>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</si>
  <si>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</si>
  <si>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</si>
  <si>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</si>
  <si>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</si>
  <si>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</si>
  <si>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</si>
  <si>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</si>
  <si>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</si>
  <si>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</si>
  <si>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</si>
  <si>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</si>
  <si>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</si>
  <si>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</si>
  <si>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</si>
  <si>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</si>
  <si>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</si>
  <si>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</si>
  <si>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</si>
  <si>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</si>
  <si>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</si>
  <si>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</si>
  <si>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</si>
  <si>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</si>
  <si>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</si>
  <si>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</si>
  <si>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</si>
  <si>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</si>
  <si>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</si>
  <si>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</si>
  <si>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</si>
  <si>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</si>
  <si>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</si>
  <si>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</si>
  <si>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</si>
  <si>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</si>
  <si>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</si>
  <si>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</si>
  <si>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</si>
  <si>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</si>
  <si>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</si>
  <si>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</si>
  <si>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</si>
  <si>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</si>
  <si>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</si>
  <si>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</si>
  <si>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</si>
  <si>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</si>
  <si>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</si>
  <si>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</si>
  <si>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</si>
  <si>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</si>
  <si>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</si>
  <si>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</si>
  <si>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</si>
  <si>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</si>
  <si>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</si>
  <si>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</si>
  <si>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</si>
  <si>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</si>
  <si>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</si>
  <si>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</si>
  <si>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</si>
  <si>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</si>
  <si>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</si>
  <si>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</si>
  <si>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</si>
  <si>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</si>
  <si>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</si>
  <si>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</si>
  <si>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</si>
  <si>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</si>
  <si>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</si>
  <si>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</si>
  <si>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</si>
  <si>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</si>
  <si>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</si>
  <si>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</si>
  <si>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</si>
  <si>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</si>
  <si>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</si>
  <si>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</si>
  <si>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</si>
  <si>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</si>
  <si>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</si>
  <si>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</si>
  <si>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</si>
  <si>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</si>
  <si>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</si>
  <si>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</si>
  <si>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</si>
  <si>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</si>
  <si>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</si>
  <si>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</si>
  <si>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</si>
  <si>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</si>
  <si>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</si>
  <si>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</si>
  <si>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</si>
  <si>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</si>
  <si>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</si>
  <si>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</si>
  <si>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</si>
  <si>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</si>
  <si>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</si>
  <si>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</si>
  <si>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</si>
  <si>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</si>
  <si>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</si>
  <si>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</si>
  <si>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</si>
  <si>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</si>
  <si>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</si>
  <si>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</si>
  <si>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</si>
  <si>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</si>
  <si>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</si>
  <si>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</si>
  <si>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</si>
  <si>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</si>
  <si>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</si>
  <si>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</si>
  <si>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</si>
  <si>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</si>
  <si>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</si>
  <si>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</si>
  <si>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</si>
  <si>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</si>
  <si>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</si>
  <si>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</si>
  <si>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</si>
  <si>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</si>
  <si>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</si>
  <si>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</si>
  <si>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</si>
  <si>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</si>
  <si>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</si>
  <si>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</si>
  <si>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</si>
  <si>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</si>
  <si>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</si>
  <si>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</si>
  <si>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</si>
  <si>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</si>
  <si>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</si>
  <si>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</si>
  <si>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</si>
  <si>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</si>
  <si>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</si>
  <si>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</si>
  <si>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</si>
  <si>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</si>
  <si>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</si>
  <si>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</si>
  <si>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</si>
  <si>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</si>
  <si>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</si>
  <si>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</si>
  <si>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</si>
  <si>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</si>
  <si>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</si>
  <si>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</si>
  <si>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</si>
  <si>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</si>
  <si>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</si>
  <si>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</si>
  <si>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</si>
  <si>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</si>
  <si>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</si>
  <si>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</si>
  <si>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</si>
  <si>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</si>
  <si>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</si>
  <si>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</si>
  <si>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</si>
  <si>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</si>
  <si>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</si>
  <si>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</si>
  <si>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</si>
  <si>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</si>
  <si>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</si>
  <si>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</si>
  <si>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</si>
  <si>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</si>
  <si>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</si>
  <si>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</si>
  <si>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</si>
  <si>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</si>
  <si>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</si>
  <si>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</si>
  <si>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</si>
  <si>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</si>
  <si>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</si>
  <si>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</si>
  <si>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</si>
  <si>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</si>
  <si>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</si>
  <si>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</si>
  <si>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</si>
  <si>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</si>
  <si>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</si>
  <si>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</si>
  <si>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</si>
  <si>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</si>
  <si>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</si>
  <si>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</si>
  <si>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</si>
  <si>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</si>
  <si>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</si>
  <si>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</si>
  <si>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</si>
  <si>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</si>
  <si>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</si>
  <si>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</si>
  <si>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</si>
  <si>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</si>
  <si>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</si>
  <si>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</si>
  <si>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</si>
  <si>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</si>
  <si>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</si>
  <si>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</si>
  <si>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</si>
  <si>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</si>
  <si>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</si>
  <si>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</si>
  <si>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</si>
  <si>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</si>
  <si>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</si>
  <si>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</si>
  <si>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</si>
  <si>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</si>
  <si>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</si>
  <si>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</si>
  <si>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</si>
  <si>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</si>
  <si>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</si>
  <si>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</si>
  <si>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</si>
  <si>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</si>
  <si>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</si>
  <si>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</si>
  <si>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</si>
  <si>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</si>
  <si>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</si>
  <si>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</si>
  <si>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</si>
  <si>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</si>
  <si>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</si>
  <si>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</si>
  <si>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</si>
  <si>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</si>
  <si>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</si>
  <si>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</si>
  <si>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</si>
  <si>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</si>
  <si>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</si>
  <si>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</si>
  <si>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</si>
  <si>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</si>
  <si>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</si>
  <si>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</si>
  <si>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</si>
  <si>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</si>
  <si>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</si>
  <si>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</si>
  <si>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</si>
  <si>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</si>
  <si>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</si>
  <si>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</si>
  <si>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</si>
  <si>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</si>
  <si>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</si>
  <si>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</si>
  <si>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</si>
  <si>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</si>
  <si>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</si>
  <si>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</si>
  <si>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</si>
  <si>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</si>
  <si>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</si>
  <si>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</si>
  <si>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</si>
  <si>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</si>
  <si>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</si>
  <si>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</si>
  <si>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</si>
  <si>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</si>
  <si>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</si>
  <si>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</si>
  <si>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</si>
  <si>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</si>
  <si>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</si>
  <si>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</si>
  <si>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</si>
  <si>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</si>
  <si>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</si>
  <si>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</si>
  <si>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</si>
  <si>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</si>
  <si>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</si>
  <si>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</si>
  <si>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</si>
  <si>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</si>
  <si>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</si>
  <si>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</si>
  <si>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</si>
  <si>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</si>
  <si>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</si>
  <si>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</si>
  <si>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</si>
  <si>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</si>
  <si>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</si>
  <si>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</si>
  <si>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</si>
  <si>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</si>
  <si>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</si>
  <si>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</si>
  <si>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</si>
  <si>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</si>
  <si>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</si>
  <si>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</si>
  <si>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</si>
  <si>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</si>
  <si>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</si>
  <si>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</si>
  <si>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</si>
  <si>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</si>
  <si>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</si>
  <si>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</si>
  <si>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</si>
  <si>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</si>
  <si>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</si>
  <si>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</si>
  <si>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</si>
  <si>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</si>
  <si>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</si>
  <si>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</si>
  <si>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</si>
  <si>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</si>
  <si>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</si>
  <si>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</si>
  <si>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</si>
  <si>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</si>
  <si>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</si>
  <si>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</si>
  <si>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</si>
  <si>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</si>
  <si>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</si>
  <si>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</si>
  <si>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</si>
  <si>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</si>
  <si>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</si>
  <si>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</si>
  <si>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</si>
  <si>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</si>
  <si>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</si>
  <si>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</si>
  <si>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</si>
  <si>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</si>
  <si>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</si>
  <si>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</si>
  <si>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</si>
  <si>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</si>
  <si>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</si>
  <si>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</si>
  <si>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</si>
  <si>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</si>
  <si>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</si>
  <si>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</si>
  <si>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</si>
  <si>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</si>
  <si>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</si>
  <si>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</si>
  <si>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</si>
  <si>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</si>
  <si>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</si>
  <si>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</si>
  <si>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</si>
  <si>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</si>
  <si>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</si>
  <si>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</si>
  <si>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</si>
  <si>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</si>
  <si>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</si>
  <si>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</si>
  <si>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</si>
  <si>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</si>
  <si>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</si>
  <si>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</si>
  <si>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</si>
  <si>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</si>
  <si>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</si>
  <si>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</si>
  <si>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</si>
  <si>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</si>
  <si>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</si>
  <si>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</si>
  <si>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</si>
  <si>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</si>
  <si>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</si>
  <si>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</si>
  <si>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</si>
  <si>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</si>
  <si>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</si>
  <si>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</si>
  <si>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</si>
  <si>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</si>
  <si>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</si>
  <si>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</si>
  <si>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</si>
  <si>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</si>
  <si>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</si>
  <si>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</si>
  <si>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</si>
  <si>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</si>
  <si>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</si>
  <si>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</si>
  <si>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</si>
  <si>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</si>
  <si>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</si>
  <si>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</si>
  <si>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</si>
  <si>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</si>
  <si>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</si>
  <si>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</si>
  <si>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</si>
  <si>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</si>
  <si>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</si>
  <si>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</si>
  <si>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</si>
  <si>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</si>
  <si>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</si>
  <si>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</si>
  <si>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</si>
  <si>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</si>
  <si>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</si>
  <si>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</si>
  <si>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</si>
  <si>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</si>
  <si>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</si>
  <si>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</si>
  <si>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</si>
  <si>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</si>
  <si>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</si>
  <si>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</si>
  <si>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</si>
  <si>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</si>
  <si>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</si>
  <si>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</si>
  <si>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</si>
  <si>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</si>
  <si>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</si>
  <si>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</si>
  <si>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</si>
  <si>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</si>
  <si>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</si>
  <si>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</si>
  <si>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</si>
  <si>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</si>
  <si>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</si>
  <si>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</si>
  <si>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</si>
  <si>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</si>
  <si>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</si>
  <si>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</si>
  <si>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</si>
  <si>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</si>
  <si>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</si>
  <si>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</si>
  <si>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</si>
  <si>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</si>
  <si>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</si>
  <si>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</si>
  <si>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</si>
  <si>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</si>
  <si>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</si>
  <si>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</si>
  <si>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</si>
  <si>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</si>
  <si>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</si>
  <si>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</si>
  <si>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</si>
  <si>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</si>
  <si>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</si>
  <si>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</si>
  <si>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</si>
  <si>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</si>
  <si>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</si>
  <si>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</si>
  <si>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</si>
  <si>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</si>
  <si>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</si>
  <si>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</si>
  <si>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</si>
  <si>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</si>
  <si>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</si>
  <si>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</si>
  <si>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</si>
  <si>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</si>
  <si>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</si>
  <si>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</si>
  <si>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</si>
  <si>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</si>
  <si>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</si>
  <si>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</si>
  <si>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</si>
  <si>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</si>
  <si>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</si>
  <si>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</si>
  <si>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</si>
  <si>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</si>
  <si>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</si>
  <si>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</si>
  <si>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</si>
  <si>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</si>
  <si>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</si>
  <si>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</si>
  <si>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</si>
  <si>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</si>
  <si>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</si>
  <si>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</si>
  <si>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</si>
  <si>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</si>
  <si>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</si>
  <si>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</si>
  <si>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</si>
  <si>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</si>
  <si>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</si>
  <si>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</si>
  <si>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</si>
  <si>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</si>
  <si>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</si>
  <si>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</si>
  <si>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</si>
  <si>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</si>
  <si>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</si>
  <si>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</si>
  <si>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</si>
  <si>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</si>
  <si>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</si>
  <si>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</si>
  <si>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</si>
  <si>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</si>
  <si>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</si>
  <si>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</si>
  <si>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</si>
  <si>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</si>
  <si>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</si>
  <si>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</si>
  <si>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</si>
  <si>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</si>
  <si>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</si>
  <si>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</si>
  <si>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</si>
  <si>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</si>
  <si>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</si>
  <si>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</si>
  <si>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</si>
  <si>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</si>
  <si>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</si>
  <si>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</si>
  <si>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</si>
  <si>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</si>
  <si>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</si>
  <si>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</si>
  <si>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</si>
  <si>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</si>
  <si>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</si>
  <si>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</si>
  <si>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</si>
  <si>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</si>
  <si>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</si>
  <si>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</si>
  <si>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</si>
  <si>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</si>
  <si>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</si>
  <si>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</si>
  <si>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</si>
  <si>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</si>
  <si>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</si>
  <si>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</si>
  <si>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</si>
  <si>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</si>
  <si>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</si>
  <si>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</si>
  <si>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</si>
  <si>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</si>
  <si>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</si>
  <si>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</si>
  <si>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</si>
  <si>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</si>
  <si>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</si>
  <si>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</si>
  <si>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</si>
  <si>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</si>
  <si>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</si>
  <si>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</si>
  <si>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</si>
  <si>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</si>
  <si>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</si>
  <si>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</si>
  <si>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</si>
  <si>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</si>
  <si>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</si>
  <si>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</si>
  <si>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</si>
  <si>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</si>
  <si>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</si>
  <si>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</si>
  <si>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</si>
  <si>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</si>
  <si>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</si>
  <si>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</si>
  <si>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</si>
  <si>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</si>
  <si>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</si>
  <si>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</si>
  <si>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</si>
  <si>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</si>
  <si>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</si>
  <si>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</si>
  <si>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</si>
  <si>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</si>
  <si>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</si>
  <si>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</si>
  <si>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</si>
  <si>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</si>
  <si>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</si>
  <si>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</si>
  <si>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</si>
  <si>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</si>
  <si>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</si>
  <si>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</si>
  <si>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</si>
  <si>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</si>
  <si>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</si>
  <si>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</si>
  <si>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</si>
  <si>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</si>
  <si>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</si>
  <si>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</si>
  <si>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</si>
  <si>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</si>
  <si>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</si>
  <si>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</si>
  <si>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</si>
  <si>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</si>
  <si>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</si>
  <si>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</si>
  <si>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</si>
  <si>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</si>
  <si>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</si>
  <si>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</si>
  <si>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</si>
  <si>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</si>
  <si>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</si>
  <si>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</si>
  <si>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</si>
  <si>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</si>
  <si>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</si>
  <si>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</si>
  <si>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</si>
  <si>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</si>
  <si>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</si>
  <si>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</si>
  <si>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</si>
  <si>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</si>
  <si>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</si>
  <si>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</si>
  <si>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</si>
  <si>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</si>
  <si>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</si>
  <si>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</si>
  <si>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</si>
  <si>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</si>
  <si>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</si>
  <si>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</si>
  <si>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</si>
  <si>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</si>
  <si>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</si>
  <si>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</si>
  <si>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</si>
  <si>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</si>
  <si>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</si>
  <si>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</si>
  <si>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</si>
  <si>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</si>
  <si>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</si>
  <si>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</si>
  <si>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</si>
  <si>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</si>
  <si>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</si>
  <si>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</si>
  <si>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</si>
  <si>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</si>
  <si>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</si>
  <si>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</si>
  <si>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</si>
  <si>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</si>
  <si>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</si>
  <si>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</si>
  <si>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</si>
  <si>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</si>
  <si>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</si>
  <si>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</si>
  <si>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</si>
  <si>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</si>
  <si>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</si>
  <si>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</si>
  <si>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</si>
  <si>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</si>
  <si>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</si>
  <si>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</si>
  <si>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</si>
  <si>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</si>
  <si>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</si>
  <si>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</si>
  <si>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</si>
  <si>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</si>
  <si>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</si>
  <si>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</si>
  <si>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</si>
  <si>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</si>
  <si>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</si>
  <si>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</si>
  <si>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</si>
  <si>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</si>
  <si>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</si>
  <si>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</si>
  <si>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</si>
  <si>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</si>
  <si>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</si>
  <si>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</si>
  <si>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</si>
  <si>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</si>
  <si>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</si>
  <si>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</si>
  <si>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</si>
  <si>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</si>
  <si>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</si>
  <si>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</si>
  <si>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</si>
  <si>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</si>
  <si>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</si>
  <si>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</si>
  <si>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</si>
  <si>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</si>
  <si>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</si>
  <si>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</si>
  <si>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</si>
  <si>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</si>
  <si>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</si>
  <si>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</si>
  <si>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</si>
  <si>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</si>
  <si>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</si>
  <si>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</si>
  <si>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</si>
  <si>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</si>
  <si>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</si>
  <si>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</si>
  <si>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</si>
  <si>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</si>
  <si>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</si>
  <si>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</si>
  <si>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</si>
  <si>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</si>
  <si>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</si>
  <si>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</si>
  <si>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</si>
  <si>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</si>
  <si>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</si>
  <si>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</si>
  <si>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</si>
  <si>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</si>
  <si>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</si>
  <si>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</si>
  <si>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</si>
  <si>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</si>
  <si>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</si>
  <si>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</si>
  <si>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</si>
  <si>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</si>
  <si>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</si>
  <si>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</si>
  <si>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</si>
  <si>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</si>
  <si>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</si>
  <si>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</si>
  <si>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</si>
  <si>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</si>
  <si>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</si>
  <si>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</si>
  <si>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</si>
  <si>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</si>
  <si>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</si>
  <si>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</si>
  <si>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</si>
  <si>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</si>
  <si>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</si>
  <si>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</si>
  <si>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</si>
  <si>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</si>
  <si>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</si>
  <si>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</si>
  <si>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</si>
  <si>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</si>
  <si>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</si>
  <si>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</si>
  <si>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</si>
  <si>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</si>
  <si>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</si>
  <si>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</si>
  <si>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</si>
  <si>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</si>
  <si>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</si>
  <si>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</si>
  <si>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</si>
  <si>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</si>
  <si>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</si>
  <si>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</si>
  <si>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</si>
  <si>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</si>
  <si>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</si>
  <si>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</si>
  <si>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</si>
  <si>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</si>
  <si>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</si>
  <si>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</si>
  <si>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</si>
  <si>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</si>
  <si>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</si>
  <si>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</si>
  <si>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</si>
  <si>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</si>
  <si>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</si>
  <si>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</si>
  <si>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</si>
  <si>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</si>
  <si>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</si>
  <si>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</si>
  <si>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</si>
  <si>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</si>
  <si>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</si>
  <si>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</si>
  <si>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</si>
  <si>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</si>
  <si>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</si>
  <si>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</si>
  <si>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</si>
  <si>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</si>
  <si>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</si>
  <si>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</si>
  <si>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</si>
  <si>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</si>
  <si>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</si>
  <si>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</si>
  <si>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</si>
  <si>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</si>
  <si>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</si>
  <si>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</si>
  <si>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</si>
  <si>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</si>
  <si>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</si>
  <si>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</si>
  <si>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</si>
  <si>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</si>
  <si>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</si>
  <si>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</si>
  <si>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</si>
  <si>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</si>
  <si>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</si>
  <si>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</si>
  <si>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</si>
  <si>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</si>
  <si>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</si>
  <si>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</si>
  <si>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</si>
  <si>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</si>
  <si>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</si>
  <si>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</si>
  <si>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</si>
  <si>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</si>
  <si>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</si>
  <si>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</si>
  <si>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</si>
  <si>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</si>
  <si>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</si>
  <si>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</si>
  <si>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</si>
  <si>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</si>
  <si>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</si>
  <si>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</si>
  <si>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</si>
  <si>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</si>
  <si>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</si>
  <si>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</si>
  <si>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</si>
  <si>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</si>
  <si>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</si>
  <si>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</si>
  <si>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</si>
  <si>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</si>
  <si>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</si>
  <si>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</si>
  <si>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</si>
  <si>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</si>
  <si>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</si>
  <si>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</si>
  <si>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</si>
  <si>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</si>
  <si>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</si>
  <si>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</si>
  <si>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</si>
  <si>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</si>
  <si>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</si>
  <si>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</si>
  <si>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</si>
  <si>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</si>
  <si>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</si>
  <si>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</si>
  <si>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</si>
  <si>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</si>
  <si>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</si>
  <si>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</si>
  <si>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</si>
  <si>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</si>
  <si>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</si>
  <si>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</si>
  <si>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</si>
  <si>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</si>
  <si>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</si>
  <si>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</si>
  <si>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</si>
  <si>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</si>
  <si>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</si>
  <si>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</si>
  <si>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</si>
  <si>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</si>
  <si>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</si>
  <si>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</si>
  <si>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</si>
  <si>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</si>
  <si>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</si>
  <si>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</si>
  <si>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</si>
  <si>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</si>
  <si>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</si>
  <si>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</si>
  <si>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</si>
  <si>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</si>
  <si>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</si>
  <si>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</si>
  <si>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</si>
  <si>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</si>
  <si>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</si>
  <si>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</si>
  <si>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</si>
  <si>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</si>
  <si>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</si>
  <si>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</si>
  <si>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</si>
  <si>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</si>
  <si>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</si>
  <si>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</si>
  <si>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</si>
  <si>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</si>
  <si>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</si>
  <si>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</si>
  <si>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</si>
  <si>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</si>
  <si>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</si>
  <si>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</si>
  <si>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</si>
  <si>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</si>
  <si>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</si>
  <si>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</si>
  <si>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</si>
  <si>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</si>
  <si>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</si>
  <si>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</si>
  <si>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</si>
  <si>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</si>
  <si>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</si>
  <si>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</si>
  <si>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</si>
  <si>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</si>
  <si>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</si>
  <si>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</si>
  <si>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</si>
  <si>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</si>
  <si>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</si>
  <si>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</si>
  <si>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</si>
  <si>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</si>
  <si>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</si>
  <si>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</si>
  <si>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</si>
  <si>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</si>
  <si>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</si>
  <si>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</si>
  <si>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</si>
  <si>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</si>
  <si>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</si>
  <si>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</si>
  <si>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</si>
  <si>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</si>
  <si>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</si>
  <si>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</si>
  <si>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</si>
  <si>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</si>
  <si>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</si>
  <si>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</si>
  <si>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</si>
  <si>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</si>
  <si>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</si>
  <si>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</si>
  <si>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</si>
  <si>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</si>
  <si>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</si>
  <si>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</si>
  <si>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</si>
  <si>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</si>
  <si>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</si>
  <si>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</si>
  <si>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</si>
  <si>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</si>
  <si>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</si>
  <si>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</si>
  <si>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</si>
  <si>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</si>
  <si>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</si>
  <si>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</si>
  <si>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</si>
  <si>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</si>
  <si>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</si>
  <si>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</si>
  <si>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</si>
  <si>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</si>
  <si>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</si>
  <si>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</si>
  <si>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</si>
  <si>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</si>
  <si>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</si>
  <si>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</si>
  <si>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</si>
  <si>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</si>
  <si>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</si>
  <si>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</si>
  <si>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</si>
  <si>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</si>
  <si>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</si>
  <si>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</si>
  <si>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</si>
  <si>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</si>
  <si>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</si>
  <si>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</si>
  <si>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</si>
  <si>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</si>
  <si>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</si>
  <si>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</si>
  <si>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</si>
  <si>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</si>
  <si>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</si>
  <si>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</si>
  <si>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</si>
  <si>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</si>
  <si>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</si>
  <si>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</si>
  <si>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</si>
  <si>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</si>
  <si>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</si>
  <si>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</si>
  <si>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</si>
  <si>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</si>
  <si>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</si>
  <si>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</si>
  <si>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</si>
  <si>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</si>
  <si>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</si>
  <si>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</si>
  <si>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</si>
  <si>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</si>
  <si>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</si>
  <si>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</si>
  <si>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</si>
  <si>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</si>
  <si>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</si>
  <si>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</si>
  <si>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</si>
  <si>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</si>
  <si>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</si>
  <si>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</si>
  <si>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</si>
  <si>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</si>
  <si>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</si>
  <si>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</si>
  <si>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</si>
  <si>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</si>
  <si>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</si>
  <si>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</si>
  <si>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</si>
  <si>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</si>
  <si>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</si>
  <si>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</si>
  <si>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</si>
  <si>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</si>
  <si>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</si>
  <si>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</si>
  <si>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</si>
  <si>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</si>
  <si>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</si>
  <si>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</si>
  <si>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</si>
  <si>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</si>
  <si>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</si>
  <si>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</si>
  <si>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</si>
  <si>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</si>
  <si>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</si>
  <si>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</si>
  <si>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</si>
  <si>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</si>
  <si>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</si>
  <si>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</si>
  <si>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</si>
  <si>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</si>
  <si>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</si>
  <si>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</si>
  <si>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</si>
  <si>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</si>
  <si>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</si>
  <si>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</si>
  <si>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</si>
  <si>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</si>
  <si>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</si>
  <si>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</si>
  <si>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</si>
  <si>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</si>
  <si>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</si>
  <si>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</si>
  <si>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</si>
  <si>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</si>
  <si>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</si>
  <si>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</si>
  <si>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</si>
  <si>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</si>
  <si>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</si>
  <si>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</si>
  <si>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</si>
  <si>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</si>
  <si>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</si>
  <si>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</si>
  <si>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</si>
  <si>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</si>
  <si>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</si>
  <si>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</si>
  <si>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</si>
  <si>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</si>
  <si>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</si>
  <si>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</si>
  <si>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</si>
  <si>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</si>
  <si>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</si>
  <si>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</si>
  <si>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</si>
  <si>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</si>
  <si>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</si>
  <si>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</si>
  <si>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</si>
  <si>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</si>
  <si>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</si>
  <si>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</si>
  <si>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</si>
  <si>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</si>
  <si>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</si>
  <si>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</si>
  <si>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</si>
  <si>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</si>
  <si>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</si>
  <si>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</si>
  <si>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</si>
  <si>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</si>
  <si>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</si>
  <si>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</si>
  <si>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</si>
  <si>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</si>
  <si>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</si>
  <si>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</si>
  <si>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</si>
  <si>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</si>
  <si>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</si>
  <si>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</si>
  <si>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</si>
  <si>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</si>
  <si>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</si>
  <si>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</si>
  <si>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</si>
  <si>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</si>
  <si>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</si>
  <si>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</si>
  <si>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</si>
  <si>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</si>
  <si>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</si>
  <si>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</si>
  <si>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</si>
  <si>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</si>
  <si>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</si>
  <si>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</si>
  <si>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</si>
  <si>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</si>
  <si>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</si>
  <si>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</si>
  <si>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</si>
  <si>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</si>
  <si>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</si>
  <si>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</si>
  <si>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</si>
  <si>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</si>
  <si>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</si>
  <si>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</si>
  <si>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</si>
  <si>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</si>
  <si>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</si>
  <si>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</si>
  <si>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</si>
  <si>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</si>
  <si>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</si>
  <si>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</si>
  <si>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</si>
  <si>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</si>
  <si>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</si>
  <si>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</si>
  <si>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</si>
  <si>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</si>
  <si>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</si>
  <si>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</si>
  <si>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</si>
  <si>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</si>
  <si>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</si>
  <si>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</si>
  <si>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</si>
  <si>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</si>
  <si>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</si>
  <si>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</si>
  <si>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</si>
  <si>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</si>
  <si>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</si>
  <si>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</si>
  <si>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</si>
  <si>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</si>
  <si>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</si>
  <si>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</si>
  <si>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</si>
  <si>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</si>
  <si>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</si>
  <si>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</si>
  <si>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</si>
  <si>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</si>
  <si>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</si>
  <si>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</si>
  <si>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</si>
  <si>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</si>
  <si>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</si>
  <si>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</si>
  <si>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</si>
  <si>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</si>
  <si>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</si>
  <si>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</si>
  <si>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</si>
  <si>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</si>
  <si>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</si>
  <si>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</si>
  <si>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</si>
  <si>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</si>
  <si>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</si>
  <si>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</si>
  <si>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</si>
  <si>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</si>
  <si>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</si>
  <si>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</si>
  <si>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</si>
  <si>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</si>
  <si>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</si>
  <si>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</si>
  <si>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</si>
  <si>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</si>
  <si>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</si>
  <si>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</si>
  <si>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</si>
  <si>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</si>
  <si>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</si>
  <si>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</si>
  <si>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</si>
  <si>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</si>
  <si>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</si>
  <si>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</si>
  <si>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</si>
  <si>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</si>
  <si>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</si>
  <si>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</si>
  <si>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</si>
  <si>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</si>
  <si>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</si>
  <si>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</si>
  <si>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</si>
  <si>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</si>
  <si>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</si>
  <si>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</si>
  <si>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</si>
  <si>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</si>
  <si>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</si>
  <si>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</si>
  <si>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</si>
  <si>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</si>
  <si>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</si>
  <si>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</si>
  <si>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</si>
  <si>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</si>
  <si>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</si>
  <si>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</si>
  <si>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</si>
  <si>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</si>
  <si>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</si>
  <si>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</si>
  <si>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</si>
  <si>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</si>
  <si>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</si>
  <si>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</si>
  <si>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</si>
  <si>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</si>
  <si>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</si>
  <si>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</si>
  <si>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</si>
  <si>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</si>
  <si>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</si>
  <si>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</si>
  <si>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</si>
  <si>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</si>
  <si>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</si>
  <si>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</si>
  <si>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</si>
  <si>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</si>
  <si>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</si>
  <si>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</si>
  <si>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</si>
  <si>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</si>
  <si>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</si>
  <si>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</si>
  <si>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</si>
  <si>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</si>
  <si>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</si>
  <si>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</si>
  <si>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</si>
  <si>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</si>
  <si>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</si>
  <si>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</si>
  <si>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</si>
  <si>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</si>
  <si>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</si>
  <si>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</si>
  <si>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</si>
  <si>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</si>
  <si>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</si>
  <si>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</si>
  <si>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</si>
  <si>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</si>
  <si>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</si>
  <si>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</si>
  <si>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</si>
  <si>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</si>
  <si>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</si>
  <si>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</si>
  <si>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</si>
  <si>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</si>
  <si>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</si>
  <si>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</si>
  <si>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</si>
  <si>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</si>
  <si>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</si>
  <si>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</si>
  <si>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</si>
  <si>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</si>
  <si>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</si>
  <si>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</si>
  <si>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</si>
  <si>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</si>
  <si>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</si>
  <si>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</si>
  <si>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</si>
  <si>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</si>
  <si>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</si>
  <si>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</si>
  <si>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</si>
  <si>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</si>
  <si>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</si>
  <si>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</si>
  <si>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</si>
  <si>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</si>
  <si>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</si>
  <si>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</si>
  <si>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</si>
  <si>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</si>
  <si>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</si>
  <si>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</si>
  <si>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</si>
  <si>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</si>
  <si>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</si>
  <si>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</si>
  <si>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</si>
  <si>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</si>
  <si>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</si>
  <si>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</si>
  <si>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</si>
  <si>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</si>
  <si>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</si>
  <si>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</si>
  <si>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</si>
  <si>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</si>
  <si>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</si>
  <si>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</si>
  <si>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</si>
  <si>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</si>
  <si>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</si>
  <si>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</si>
  <si>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</si>
  <si>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</si>
  <si>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</si>
  <si>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</si>
  <si>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</si>
  <si>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</si>
  <si>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</si>
  <si>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</si>
  <si>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</si>
  <si>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</si>
  <si>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</si>
  <si>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</si>
  <si>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</si>
  <si>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</si>
  <si>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</si>
  <si>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</si>
  <si>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</si>
  <si>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</si>
  <si>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</si>
  <si>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</si>
  <si>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</si>
  <si>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</si>
  <si>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</si>
  <si>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</si>
  <si>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</si>
  <si>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</si>
  <si>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</si>
  <si>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</si>
  <si>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</si>
  <si>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</si>
  <si>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</si>
  <si>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</si>
  <si>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</si>
  <si>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</si>
  <si>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</si>
  <si>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</si>
  <si>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</si>
  <si>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</si>
  <si>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</si>
  <si>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</si>
  <si>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</si>
  <si>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</si>
  <si>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</si>
  <si>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</si>
  <si>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</si>
  <si>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</si>
  <si>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</si>
  <si>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</si>
  <si>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</si>
  <si>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</si>
  <si>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</si>
  <si>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</si>
  <si>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</si>
  <si>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</si>
  <si>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</si>
  <si>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</si>
  <si>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</si>
  <si>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</si>
  <si>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</si>
  <si>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</si>
  <si>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</si>
  <si>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</si>
  <si>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</si>
  <si>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</si>
  <si>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</si>
  <si>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</si>
  <si>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</si>
  <si>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</si>
  <si>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</si>
  <si>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</si>
  <si>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</si>
  <si>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</si>
  <si>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</si>
  <si>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</si>
  <si>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</si>
  <si>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</si>
  <si>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</si>
  <si>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</si>
  <si>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</si>
  <si>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</si>
  <si>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</si>
  <si>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</si>
  <si>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</si>
  <si>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</si>
  <si>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</si>
  <si>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</si>
  <si>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</si>
  <si>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</si>
  <si>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</si>
  <si>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</si>
  <si>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</si>
  <si>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</si>
  <si>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</si>
  <si>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</si>
  <si>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</si>
  <si>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</si>
  <si>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</si>
  <si>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</si>
  <si>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</si>
  <si>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</si>
  <si>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</si>
  <si>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</si>
  <si>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</si>
  <si>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</si>
  <si>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</si>
  <si>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</si>
  <si>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</si>
  <si>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</si>
  <si>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</si>
  <si>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</si>
  <si>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</si>
  <si>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</si>
  <si>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</si>
  <si>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</si>
  <si>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</si>
  <si>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</si>
  <si>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</si>
  <si>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</si>
  <si>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</si>
  <si>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</si>
  <si>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</si>
  <si>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</si>
  <si>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</si>
  <si>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</si>
  <si>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</si>
  <si>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</si>
  <si>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</si>
  <si>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</si>
  <si>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</si>
  <si>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</si>
  <si>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</si>
  <si>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</si>
  <si>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</si>
  <si>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</si>
  <si>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</si>
  <si>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</si>
  <si>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</si>
  <si>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</si>
  <si>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</si>
  <si>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</si>
  <si>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</si>
  <si>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</si>
  <si>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</si>
  <si>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</si>
  <si>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</si>
  <si>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</si>
  <si>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</si>
  <si>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</si>
  <si>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</si>
  <si>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</si>
  <si>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</si>
  <si>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</si>
  <si>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</si>
  <si>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</si>
  <si>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</si>
  <si>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</si>
  <si>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</si>
  <si>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</si>
  <si>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</si>
  <si>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</si>
  <si>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</si>
  <si>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</si>
  <si>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</si>
  <si>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</si>
  <si>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</si>
  <si>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</si>
  <si>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</si>
  <si>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</si>
  <si>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</si>
  <si>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</si>
  <si>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</si>
  <si>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</si>
  <si>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</si>
  <si>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</si>
  <si>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</si>
  <si>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</si>
  <si>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</si>
  <si>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</si>
  <si>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</si>
  <si>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</si>
  <si>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</si>
  <si>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</si>
  <si>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</si>
  <si>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</si>
  <si>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</si>
  <si>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</si>
  <si>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</si>
  <si>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</si>
  <si>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</si>
  <si>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</si>
  <si>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</si>
  <si>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</si>
  <si>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</si>
  <si>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</si>
  <si>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</si>
  <si>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</si>
  <si>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</si>
  <si>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</si>
  <si>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</si>
  <si>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</si>
  <si>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</si>
  <si>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</si>
  <si>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</si>
  <si>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</si>
  <si>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</si>
  <si>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</si>
  <si>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</si>
  <si>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</si>
  <si>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</si>
  <si>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</si>
  <si>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</si>
  <si>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</si>
  <si>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</si>
  <si>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</si>
  <si>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</si>
  <si>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</si>
  <si>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</si>
  <si>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</si>
  <si>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</si>
  <si>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</si>
  <si>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</si>
  <si>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</si>
  <si>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</si>
  <si>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</si>
  <si>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</si>
  <si>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</si>
  <si>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</si>
  <si>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</si>
  <si>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</si>
  <si>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</si>
  <si>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</si>
  <si>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</si>
  <si>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</si>
  <si>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</si>
  <si>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</si>
  <si>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</si>
  <si>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</si>
  <si>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</si>
  <si>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</si>
  <si>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</si>
  <si>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</si>
  <si>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</si>
  <si>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</si>
  <si>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</si>
  <si>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</si>
  <si>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</si>
  <si>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</si>
  <si>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</si>
  <si>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</si>
  <si>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</si>
  <si>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</si>
  <si>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</si>
  <si>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</si>
  <si>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</si>
  <si>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</si>
  <si>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</si>
  <si>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</si>
  <si>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</si>
  <si>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</si>
  <si>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</si>
  <si>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</si>
  <si>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</si>
  <si>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</si>
  <si>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</si>
  <si>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</si>
  <si>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</si>
  <si>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</si>
  <si>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</si>
  <si>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</si>
  <si>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</si>
  <si>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</si>
  <si>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</si>
  <si>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</si>
  <si>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</si>
  <si>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</si>
  <si>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</si>
  <si>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</si>
  <si>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</si>
  <si>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</si>
  <si>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</si>
  <si>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</si>
  <si>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</si>
  <si>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</si>
  <si>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</si>
  <si>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</si>
  <si>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</si>
  <si>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</si>
  <si>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</si>
  <si>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</si>
  <si>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</si>
  <si>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</si>
  <si>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</si>
  <si>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</si>
  <si>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</si>
  <si>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</si>
  <si>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</si>
  <si>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</si>
  <si>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</si>
  <si>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</si>
  <si>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</si>
  <si>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</si>
  <si>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</si>
  <si>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</si>
  <si>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</si>
  <si>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</si>
  <si>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</si>
  <si>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</si>
  <si>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</si>
  <si>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</si>
  <si>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</si>
  <si>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</si>
  <si>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</si>
  <si>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</si>
  <si>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</si>
  <si>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</si>
  <si>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</si>
  <si>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</si>
  <si>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</si>
  <si>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</si>
  <si>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</si>
  <si>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</si>
  <si>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</si>
  <si>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</si>
  <si>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</si>
  <si>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</si>
  <si>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</si>
  <si>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</si>
  <si>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</si>
  <si>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</si>
  <si>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</si>
  <si>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</si>
  <si>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</si>
  <si>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</si>
  <si>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</si>
  <si>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</si>
  <si>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</si>
  <si>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</si>
  <si>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</si>
  <si>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</si>
  <si>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</si>
  <si>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</si>
  <si>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</si>
  <si>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</si>
  <si>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</si>
  <si>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</si>
  <si>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</si>
  <si>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</si>
  <si>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</si>
  <si>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</si>
  <si>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</si>
  <si>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</si>
  <si>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</si>
  <si>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</si>
  <si>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</si>
  <si>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</si>
  <si>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</si>
  <si>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</si>
  <si>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</si>
  <si>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</si>
  <si>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</si>
  <si>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</si>
  <si>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</si>
  <si>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</si>
  <si>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</si>
  <si>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</si>
  <si>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</si>
  <si>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</si>
  <si>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</si>
  <si>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</si>
  <si>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</si>
  <si>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</si>
  <si>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</si>
  <si>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</si>
  <si>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</si>
  <si>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</si>
  <si>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</si>
  <si>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</si>
  <si>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</si>
  <si>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</si>
  <si>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</si>
  <si>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</si>
  <si>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</si>
  <si>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</si>
  <si>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</si>
  <si>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</si>
  <si>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</si>
  <si>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</si>
  <si>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</si>
  <si>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</si>
  <si>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</si>
  <si>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</si>
  <si>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</si>
  <si>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</si>
  <si>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</si>
  <si>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</si>
  <si>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</si>
  <si>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</si>
  <si>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</si>
  <si>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</si>
  <si>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</si>
  <si>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</si>
  <si>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</si>
  <si>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</si>
  <si>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</si>
  <si>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</si>
  <si>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</si>
  <si>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</si>
  <si>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</si>
  <si>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</si>
  <si>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</si>
  <si>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</si>
  <si>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</si>
  <si>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</si>
  <si>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</si>
  <si>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</si>
  <si>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</si>
  <si>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</si>
  <si>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</si>
  <si>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</si>
  <si>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</si>
  <si>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</si>
  <si>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</si>
  <si>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</si>
  <si>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</si>
  <si>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</si>
  <si>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</si>
  <si>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</si>
  <si>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</si>
  <si>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</si>
  <si>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</si>
  <si>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</si>
  <si>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</si>
  <si>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</si>
  <si>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</si>
  <si>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</si>
  <si>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</si>
  <si>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</si>
  <si>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</si>
  <si>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</si>
  <si>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</si>
  <si>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</si>
  <si>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</si>
  <si>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</si>
  <si>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</si>
  <si>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</si>
  <si>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</si>
  <si>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</si>
  <si>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</si>
  <si>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</si>
  <si>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</si>
  <si>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</si>
  <si>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</si>
  <si>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</si>
  <si>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</si>
  <si>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</si>
  <si>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</si>
  <si>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</si>
  <si>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</si>
  <si>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</si>
  <si>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</si>
  <si>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</si>
  <si>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</si>
  <si>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</si>
  <si>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</si>
  <si>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</si>
  <si>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</si>
  <si>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</si>
  <si>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</si>
  <si>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</si>
  <si>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</si>
  <si>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</si>
  <si>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</si>
  <si>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</si>
  <si>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</si>
  <si>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</si>
  <si>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</si>
  <si>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</si>
  <si>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</si>
  <si>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</si>
  <si>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</si>
  <si>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</si>
  <si>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</si>
  <si>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</si>
  <si>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</si>
  <si>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</si>
  <si>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</si>
  <si>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</si>
  <si>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</si>
  <si>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</si>
  <si>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</si>
  <si>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</si>
  <si>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</si>
  <si>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</si>
  <si>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</si>
  <si>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</si>
  <si>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</si>
  <si>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</si>
  <si>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</si>
  <si>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</si>
  <si>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</si>
  <si>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</si>
  <si>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</si>
  <si>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</si>
  <si>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</si>
  <si>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</si>
  <si>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</si>
  <si>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</si>
  <si>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</si>
  <si>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</si>
  <si>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</si>
  <si>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</si>
  <si>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</si>
  <si>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</si>
  <si>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</si>
  <si>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</si>
  <si>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</si>
  <si>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</si>
  <si>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</si>
  <si>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</si>
  <si>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</si>
  <si>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</si>
  <si>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</si>
  <si>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</si>
  <si>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</si>
  <si>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</si>
  <si>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</si>
  <si>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</si>
  <si>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</si>
  <si>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</si>
  <si>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</si>
  <si>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</si>
  <si>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</si>
  <si>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</si>
  <si>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</si>
  <si>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</si>
  <si>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</si>
  <si>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</si>
  <si>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</si>
  <si>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</si>
  <si>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</si>
  <si>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</si>
  <si>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</si>
  <si>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</si>
  <si>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</si>
  <si>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</si>
  <si>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</si>
  <si>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</si>
  <si>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</si>
  <si>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</si>
  <si>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</si>
  <si>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</si>
  <si>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</si>
  <si>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</si>
  <si>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</si>
  <si>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</si>
  <si>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</si>
  <si>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</si>
  <si>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</si>
  <si>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</si>
  <si>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</si>
  <si>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</si>
  <si>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</si>
  <si>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</si>
  <si>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</si>
  <si>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</si>
  <si>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</si>
  <si>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</si>
  <si>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</si>
  <si>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</si>
  <si>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</si>
  <si>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</si>
  <si>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</si>
  <si>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</si>
  <si>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</si>
  <si>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</si>
  <si>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</si>
  <si>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</si>
  <si>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</si>
  <si>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</si>
  <si>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</si>
  <si>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</si>
  <si>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</si>
  <si>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</si>
  <si>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</si>
  <si>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</si>
  <si>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</si>
  <si>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</si>
  <si>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</si>
  <si>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</si>
  <si>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</si>
  <si>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</si>
  <si>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</si>
  <si>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</si>
  <si>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</si>
  <si>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</si>
  <si>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</si>
  <si>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</si>
  <si>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</si>
  <si>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</si>
  <si>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</si>
  <si>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</si>
  <si>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</si>
  <si>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</si>
  <si>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</si>
  <si>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</si>
  <si>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</si>
  <si>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</si>
  <si>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</si>
  <si>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</si>
  <si>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</si>
  <si>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</si>
  <si>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</si>
  <si>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</si>
  <si>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</si>
  <si>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</si>
  <si>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</si>
  <si>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</si>
  <si>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</si>
  <si>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</si>
  <si>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</si>
  <si>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</si>
  <si>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</si>
  <si>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</si>
  <si>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</si>
  <si>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</si>
  <si>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</si>
  <si>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</si>
  <si>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</si>
  <si>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</si>
  <si>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</si>
  <si>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</si>
  <si>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</si>
  <si>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</si>
  <si>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</si>
  <si>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</si>
  <si>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</si>
  <si>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</si>
  <si>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</si>
  <si>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</si>
  <si>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</si>
  <si>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</si>
  <si>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</si>
  <si>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</si>
  <si>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</si>
  <si>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</si>
  <si>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</si>
  <si>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</si>
  <si>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</si>
  <si>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</si>
  <si>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</si>
  <si>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</si>
  <si>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</si>
  <si>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</si>
  <si>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</si>
  <si>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</si>
  <si>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</si>
  <si>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</si>
  <si>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</si>
  <si>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</si>
  <si>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</si>
  <si>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</si>
  <si>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</si>
  <si>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</si>
  <si>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</si>
  <si>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</si>
  <si>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</si>
  <si>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</si>
  <si>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</si>
  <si>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</si>
  <si>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</si>
  <si>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</si>
  <si>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</si>
  <si>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</si>
  <si>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</si>
  <si>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</si>
  <si>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</si>
  <si>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</si>
  <si>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</si>
  <si>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</si>
  <si>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</si>
  <si>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</si>
  <si>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</si>
  <si>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</si>
  <si>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</si>
  <si>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</si>
  <si>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</si>
  <si>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</si>
  <si>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</si>
  <si>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</si>
  <si>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</si>
  <si>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</si>
  <si>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</si>
  <si>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</si>
  <si>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</si>
  <si>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</si>
  <si>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</si>
  <si>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</si>
  <si>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</si>
  <si>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</si>
  <si>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</si>
  <si>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</si>
  <si>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</si>
  <si>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</si>
  <si>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</si>
  <si>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</si>
  <si>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</si>
  <si>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</si>
  <si>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</si>
  <si>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</si>
  <si>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</si>
  <si>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</si>
  <si>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</si>
  <si>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</si>
  <si>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</si>
  <si>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</si>
  <si>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</si>
  <si>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</si>
  <si>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</si>
  <si>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</si>
  <si>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</si>
  <si>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</si>
  <si>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</si>
  <si>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</si>
  <si>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</si>
  <si>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</si>
  <si>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</si>
  <si>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</si>
  <si>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</si>
  <si>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</si>
  <si>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</si>
  <si>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</si>
  <si>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</si>
  <si>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</si>
  <si>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</si>
  <si>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</si>
  <si>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</si>
  <si>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</si>
  <si>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</si>
  <si>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</si>
  <si>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</si>
  <si>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</si>
  <si>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</si>
  <si>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</si>
  <si>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</si>
  <si>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</si>
  <si>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</si>
  <si>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</si>
  <si>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</si>
  <si>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</si>
  <si>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</si>
  <si>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</si>
  <si>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</si>
  <si>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</si>
  <si>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</si>
  <si>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</si>
  <si>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</si>
  <si>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</si>
  <si>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</si>
  <si>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</si>
  <si>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</si>
  <si>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</si>
  <si>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</si>
  <si>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</si>
  <si>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</si>
  <si>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</si>
  <si>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</si>
  <si>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</si>
  <si>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</si>
  <si>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</si>
  <si>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</si>
  <si>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</si>
  <si>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</si>
  <si>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</si>
  <si>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</si>
  <si>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</si>
  <si>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</si>
  <si>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</si>
  <si>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</si>
  <si>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</si>
  <si>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</si>
  <si>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</si>
  <si>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</si>
  <si>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</si>
  <si>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</si>
  <si>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</si>
  <si>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</si>
  <si>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</si>
  <si>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</si>
  <si>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</si>
  <si>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</si>
  <si>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</si>
  <si>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</si>
  <si>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</si>
  <si>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</si>
  <si>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</si>
  <si>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</si>
  <si>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</si>
  <si>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</si>
  <si>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</si>
  <si>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</si>
  <si>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</si>
  <si>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</si>
  <si>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</si>
  <si>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</si>
  <si>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</si>
  <si>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</si>
  <si>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</si>
  <si>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</si>
  <si>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</si>
  <si>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</si>
  <si>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</si>
  <si>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</si>
  <si>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</si>
  <si>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</si>
  <si>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</si>
  <si>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</si>
  <si>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</si>
  <si>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</si>
  <si>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</si>
  <si>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</si>
  <si>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</si>
  <si>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</si>
  <si>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</si>
  <si>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</si>
  <si>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</si>
  <si>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</si>
  <si>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</si>
  <si>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</si>
  <si>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</si>
  <si>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</si>
  <si>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</si>
  <si>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</si>
  <si>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</si>
  <si>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</si>
  <si>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</si>
  <si>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</si>
  <si>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</si>
  <si>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</si>
  <si>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</si>
  <si>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</si>
  <si>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</si>
  <si>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</si>
  <si>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</si>
  <si>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</si>
  <si>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</si>
  <si>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</si>
  <si>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</si>
  <si>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</si>
  <si>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</si>
  <si>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</si>
  <si>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</si>
  <si>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</si>
  <si>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</si>
  <si>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</si>
  <si>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</si>
  <si>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</si>
  <si>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</si>
  <si>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</si>
  <si>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</si>
  <si>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</si>
  <si>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</si>
  <si>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</si>
  <si>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</si>
  <si>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</si>
  <si>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</si>
  <si>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</si>
  <si>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</si>
  <si>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</si>
  <si>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</si>
  <si>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</si>
  <si>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</si>
  <si>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</si>
  <si>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</si>
  <si>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</si>
  <si>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</si>
  <si>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</si>
  <si>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</si>
  <si>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</si>
  <si>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</si>
  <si>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</si>
  <si>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</si>
  <si>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</si>
  <si>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</si>
  <si>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</si>
  <si>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</si>
  <si>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</si>
  <si>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</si>
  <si>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</si>
  <si>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</si>
  <si>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</si>
  <si>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</si>
  <si>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</si>
  <si>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</si>
  <si>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</si>
  <si>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</si>
  <si>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</si>
  <si>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</si>
  <si>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</si>
  <si>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</si>
  <si>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</si>
  <si>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</si>
  <si>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</si>
  <si>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</si>
  <si>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</si>
  <si>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</si>
  <si>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</si>
  <si>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</si>
  <si>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</si>
  <si>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</si>
  <si>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</si>
  <si>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</si>
  <si>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</si>
  <si>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</si>
  <si>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</si>
  <si>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</si>
  <si>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</si>
  <si>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</si>
  <si>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</si>
  <si>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</si>
  <si>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</si>
  <si>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</si>
  <si>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</si>
  <si>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</si>
  <si>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</si>
  <si>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</si>
  <si>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</si>
  <si>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</si>
  <si>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</si>
  <si>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</si>
  <si>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</si>
  <si>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</si>
  <si>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</si>
  <si>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</si>
  <si>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</si>
  <si>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</si>
  <si>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</si>
  <si>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</si>
  <si>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</si>
  <si>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</si>
  <si>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</si>
  <si>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</si>
  <si>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</si>
  <si>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</si>
  <si>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</si>
  <si>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</si>
  <si>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</si>
  <si>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</si>
  <si>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</si>
  <si>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</si>
  <si>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</si>
  <si>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</si>
  <si>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</si>
  <si>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</si>
  <si>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</si>
  <si>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</si>
  <si>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</si>
  <si>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</si>
  <si>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</si>
  <si>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</si>
  <si>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</si>
  <si>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</si>
  <si>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</si>
  <si>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</si>
  <si>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</si>
  <si>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</si>
  <si>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</si>
  <si>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</si>
  <si>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</si>
  <si>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</si>
  <si>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</si>
  <si>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</si>
  <si>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</si>
  <si>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</si>
  <si>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</si>
  <si>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</si>
  <si>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</si>
  <si>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</si>
  <si>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</si>
  <si>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</si>
  <si>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</si>
  <si>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</si>
  <si>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</si>
  <si>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</si>
  <si>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</si>
  <si>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</si>
  <si>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</si>
  <si>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</si>
  <si>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</si>
  <si>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</si>
  <si>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</si>
  <si>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</si>
  <si>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</si>
  <si>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</si>
  <si>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</si>
  <si>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</si>
  <si>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</si>
  <si>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</si>
  <si>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</si>
  <si>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</si>
  <si>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</si>
  <si>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</si>
  <si>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</si>
  <si>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</si>
  <si>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</si>
  <si>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</si>
  <si>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</si>
  <si>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</si>
  <si>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</si>
  <si>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</si>
  <si>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</si>
  <si>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</si>
  <si>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</si>
  <si>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</si>
  <si>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</si>
  <si>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</si>
  <si>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</si>
  <si>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</si>
  <si>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</si>
  <si>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</si>
  <si>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</si>
  <si>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</si>
  <si>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</si>
  <si>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</si>
  <si>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</si>
  <si>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</si>
  <si>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</si>
  <si>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</si>
  <si>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</si>
  <si>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</si>
  <si>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</si>
  <si>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</si>
  <si>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</si>
  <si>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</si>
  <si>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</si>
  <si>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</si>
  <si>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</si>
  <si>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</si>
  <si>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</si>
  <si>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</si>
  <si>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</si>
  <si>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</si>
  <si>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</si>
  <si>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</si>
  <si>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</si>
  <si>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</si>
  <si>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</si>
  <si>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</si>
  <si>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</si>
  <si>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</si>
  <si>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</si>
  <si>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</si>
  <si>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</si>
  <si>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</si>
  <si>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</si>
  <si>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</si>
  <si>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</si>
  <si>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</si>
  <si>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</si>
  <si>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</si>
  <si>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</si>
  <si>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</si>
  <si>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</si>
  <si>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</si>
  <si>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</si>
  <si>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</si>
  <si>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</si>
  <si>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</si>
  <si>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</si>
  <si>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</si>
  <si>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</si>
  <si>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</si>
  <si>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</si>
  <si>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</si>
  <si>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</si>
  <si>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</si>
  <si>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</si>
  <si>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</si>
  <si>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</si>
  <si>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</si>
  <si>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</si>
  <si>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</si>
  <si>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</si>
  <si>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</si>
  <si>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</si>
  <si>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</si>
  <si>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</si>
  <si>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</si>
  <si>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</si>
  <si>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</si>
  <si>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</si>
  <si>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</si>
  <si>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</si>
  <si>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</si>
  <si>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</si>
  <si>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</si>
  <si>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</si>
  <si>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</si>
  <si>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</si>
  <si>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</si>
  <si>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</si>
  <si>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</si>
  <si>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</si>
  <si>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</si>
  <si>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</si>
  <si>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</si>
  <si>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</si>
  <si>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</si>
  <si>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</si>
  <si>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</si>
  <si>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</si>
  <si>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</si>
  <si>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</si>
  <si>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</si>
  <si>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</si>
  <si>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</si>
  <si>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</si>
  <si>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</si>
  <si>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</si>
  <si>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</si>
  <si>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</si>
  <si>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</si>
  <si>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</si>
  <si>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</si>
  <si>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</si>
  <si>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</si>
  <si>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</si>
  <si>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</si>
  <si>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</si>
  <si>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</si>
  <si>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</si>
  <si>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</si>
  <si>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</si>
  <si>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</si>
  <si>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</si>
  <si>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</si>
  <si>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</si>
  <si>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</si>
  <si>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</si>
  <si>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</si>
  <si>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</si>
  <si>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</si>
  <si>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</si>
  <si>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</si>
  <si>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</si>
  <si>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</si>
  <si>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</si>
  <si>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</si>
  <si>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</si>
  <si>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</si>
  <si>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</si>
  <si>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</si>
  <si>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</si>
  <si>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</si>
  <si>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</si>
  <si>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</si>
  <si>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</si>
  <si>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</si>
  <si>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</si>
  <si>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</si>
  <si>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</si>
  <si>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</si>
  <si>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</si>
  <si>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</si>
  <si>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</si>
  <si>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</si>
  <si>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</si>
  <si>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</si>
  <si>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</si>
  <si>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</si>
  <si>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</si>
  <si>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</si>
  <si>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</si>
  <si>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</si>
  <si>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</si>
  <si>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</si>
  <si>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</si>
  <si>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</si>
  <si>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</si>
  <si>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</si>
  <si>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</si>
  <si>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</si>
  <si>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</si>
  <si>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</si>
  <si>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</si>
  <si>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</si>
  <si>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</si>
  <si>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</si>
  <si>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</si>
  <si>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</si>
  <si>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</si>
  <si>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</si>
  <si>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</si>
  <si>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</si>
  <si>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</si>
  <si>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</si>
  <si>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</si>
  <si>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</si>
  <si>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</si>
  <si>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</si>
  <si>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</si>
  <si>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</si>
  <si>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</si>
  <si>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</si>
  <si>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</si>
  <si>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</si>
  <si>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</si>
  <si>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</si>
  <si>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</si>
  <si>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</si>
  <si>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</si>
  <si>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</si>
  <si>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</si>
  <si>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</si>
  <si>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</si>
  <si>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</si>
  <si>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</si>
  <si>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</si>
  <si>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</si>
  <si>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</si>
  <si>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</si>
  <si>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</si>
  <si>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</si>
  <si>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</si>
  <si>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</si>
  <si>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</si>
  <si>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</si>
  <si>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</si>
  <si>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</si>
  <si>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</si>
  <si>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</si>
  <si>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</si>
  <si>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</si>
  <si>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</si>
  <si>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</si>
  <si>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</si>
  <si>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</si>
  <si>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</si>
  <si>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</si>
  <si>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</si>
  <si>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</si>
  <si>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</si>
  <si>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</si>
  <si>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</si>
  <si>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</si>
  <si>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</si>
  <si>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</si>
  <si>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</si>
  <si>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</si>
  <si>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</si>
  <si>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</si>
  <si>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</si>
  <si>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</si>
  <si>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</si>
  <si>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</si>
  <si>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</si>
  <si>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</si>
  <si>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</si>
  <si>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</si>
  <si>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</si>
  <si>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</si>
  <si>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</si>
  <si>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</si>
  <si>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</si>
  <si>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</si>
  <si>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</si>
  <si>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</si>
  <si>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</si>
  <si>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</si>
  <si>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</si>
  <si>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</si>
  <si>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</si>
  <si>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</si>
  <si>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</si>
  <si>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</si>
  <si>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</si>
  <si>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</si>
  <si>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</si>
  <si>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</si>
  <si>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</si>
  <si>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</si>
  <si>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</si>
  <si>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</si>
  <si>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</si>
  <si>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</si>
  <si>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</si>
  <si>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</si>
  <si>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</si>
  <si>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</si>
  <si>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</si>
  <si>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</si>
  <si>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</si>
  <si>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</si>
  <si>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</si>
  <si>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</si>
  <si>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</si>
  <si>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</si>
  <si>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</si>
  <si>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</si>
  <si>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</si>
  <si>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</si>
  <si>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</si>
  <si>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</si>
  <si>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</si>
  <si>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</si>
  <si>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</si>
  <si>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</si>
  <si>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</si>
  <si>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</si>
  <si>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</si>
  <si>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</si>
  <si>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</si>
  <si>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</si>
  <si>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</si>
  <si>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</si>
  <si>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</si>
  <si>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</si>
  <si>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</si>
  <si>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</si>
  <si>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</si>
  <si>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</si>
  <si>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</si>
  <si>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</si>
  <si>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</si>
  <si>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</si>
  <si>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</si>
  <si>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</si>
  <si>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</si>
  <si>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</si>
  <si>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</si>
  <si>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</si>
  <si>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</si>
  <si>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</si>
  <si>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</si>
  <si>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</si>
  <si>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</si>
  <si>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</si>
  <si>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</si>
  <si>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</si>
  <si>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</si>
  <si>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</si>
  <si>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</si>
  <si>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</si>
  <si>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</si>
  <si>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</si>
  <si>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</si>
  <si>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</si>
  <si>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</si>
  <si>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</si>
  <si>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</si>
  <si>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</si>
  <si>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</si>
  <si>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</si>
  <si>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</si>
  <si>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</si>
  <si>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</si>
  <si>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</si>
  <si>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</si>
  <si>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</si>
  <si>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</si>
  <si>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</si>
  <si>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</si>
  <si>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</si>
  <si>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</si>
  <si>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</si>
  <si>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</si>
  <si>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</si>
  <si>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</si>
  <si>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</si>
  <si>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</si>
  <si>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</si>
  <si>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</si>
  <si>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</si>
  <si>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</si>
  <si>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</si>
  <si>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</si>
  <si>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</si>
  <si>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</si>
  <si>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</si>
  <si>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</si>
  <si>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</si>
  <si>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</si>
  <si>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</si>
  <si>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</si>
  <si>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</si>
  <si>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</si>
  <si>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</si>
  <si>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</si>
  <si>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</si>
  <si>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</si>
  <si>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</si>
  <si>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</si>
  <si>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</si>
  <si>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</si>
  <si>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</si>
  <si>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</si>
  <si>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</si>
  <si>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</si>
  <si>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</si>
  <si>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</si>
  <si>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</si>
  <si>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</si>
  <si>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</si>
  <si>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</si>
  <si>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</si>
  <si>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</si>
  <si>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</si>
  <si>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</si>
  <si>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</si>
  <si>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</si>
  <si>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</si>
  <si>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</si>
  <si>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</si>
  <si>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</si>
  <si>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</si>
  <si>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</si>
  <si>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</si>
  <si>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</si>
  <si>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</si>
  <si>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</si>
  <si>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</si>
  <si>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</si>
  <si>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</si>
  <si>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</si>
  <si>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</si>
  <si>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</si>
  <si>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</si>
  <si>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</si>
  <si>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</si>
  <si>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</si>
  <si>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</si>
  <si>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</si>
  <si>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</si>
  <si>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</si>
  <si>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</si>
  <si>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</si>
  <si>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</si>
  <si>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</si>
  <si>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</si>
  <si>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</si>
  <si>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</si>
  <si>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</si>
  <si>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</si>
  <si>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</si>
  <si>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</si>
  <si>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</si>
  <si>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</si>
  <si>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</si>
  <si>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</si>
  <si>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</si>
  <si>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</si>
  <si>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</si>
  <si>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</si>
  <si>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</si>
  <si>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</si>
  <si>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</si>
  <si>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</si>
  <si>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</si>
  <si>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</si>
  <si>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</si>
  <si>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</si>
  <si>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</si>
  <si>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</si>
  <si>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</si>
  <si>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</si>
  <si>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</si>
  <si>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</si>
  <si>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</si>
  <si>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</si>
  <si>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</si>
  <si>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</si>
  <si>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</si>
  <si>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</si>
  <si>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</si>
  <si>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</si>
  <si>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</si>
  <si>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</si>
  <si>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</si>
  <si>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</si>
  <si>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</si>
  <si>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</si>
  <si>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</si>
  <si>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</si>
  <si>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</si>
  <si>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</si>
  <si>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</si>
  <si>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</si>
  <si>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</si>
  <si>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</si>
  <si>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</si>
  <si>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</si>
  <si>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</si>
  <si>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</si>
  <si>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</si>
  <si>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</si>
  <si>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</si>
  <si>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</si>
  <si>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</si>
  <si>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</si>
  <si>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</si>
  <si>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</si>
  <si>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</si>
  <si>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</si>
  <si>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</si>
  <si>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</si>
  <si>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</si>
  <si>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</si>
  <si>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</si>
  <si>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</si>
  <si>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</si>
  <si>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</si>
  <si>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</si>
  <si>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</si>
  <si>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</si>
  <si>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</si>
  <si>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</si>
  <si>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</si>
  <si>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</si>
  <si>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</si>
  <si>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</si>
  <si>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</si>
  <si>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</si>
  <si>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</si>
  <si>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</si>
  <si>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</si>
  <si>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</si>
  <si>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</si>
  <si>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</si>
  <si>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</si>
  <si>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</si>
  <si>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</si>
  <si>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</si>
  <si>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</si>
  <si>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</si>
  <si>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</si>
  <si>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</si>
  <si>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</si>
  <si>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</si>
  <si>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</si>
  <si>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</si>
  <si>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</si>
  <si>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</si>
  <si>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</si>
  <si>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</si>
  <si>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</si>
  <si>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</si>
  <si>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</si>
  <si>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</si>
  <si>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</si>
  <si>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</si>
  <si>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</si>
  <si>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</si>
  <si>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</si>
  <si>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</si>
  <si>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</si>
  <si>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</si>
  <si>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</si>
  <si>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</si>
  <si>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</si>
  <si>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</si>
  <si>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</si>
  <si>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</si>
  <si>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</si>
  <si>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</si>
  <si>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</si>
  <si>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</si>
  <si>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</si>
  <si>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</si>
  <si>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</si>
  <si>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</si>
  <si>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</si>
  <si>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</si>
  <si>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</si>
  <si>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</si>
  <si>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</si>
  <si>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</si>
  <si>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</si>
  <si>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</si>
  <si>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</si>
  <si>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</si>
  <si>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</si>
  <si>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</si>
  <si>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</si>
  <si>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</si>
  <si>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</si>
  <si>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</si>
  <si>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</si>
  <si>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</si>
  <si>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</si>
  <si>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</si>
  <si>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</si>
  <si>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</si>
  <si>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</si>
  <si>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</si>
  <si>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</si>
  <si>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</si>
  <si>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</si>
  <si>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</si>
  <si>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</si>
  <si>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</si>
  <si>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</si>
  <si>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</si>
  <si>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</si>
  <si>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</si>
  <si>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</si>
  <si>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</si>
  <si>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</si>
  <si>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</si>
  <si>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</si>
  <si>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</si>
  <si>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</si>
  <si>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</si>
  <si>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</si>
  <si>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</si>
  <si>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</si>
  <si>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</si>
  <si>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</si>
  <si>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</si>
  <si>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</si>
  <si>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</si>
  <si>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</si>
  <si>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</si>
  <si>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</si>
  <si>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</si>
  <si>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</si>
  <si>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</si>
  <si>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</si>
  <si>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</si>
  <si>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</si>
  <si>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</si>
  <si>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</si>
  <si>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</si>
  <si>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</si>
  <si>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</si>
  <si>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</si>
  <si>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</si>
  <si>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</si>
  <si>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</si>
  <si>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</si>
  <si>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</si>
  <si>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</si>
  <si>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</si>
  <si>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</si>
  <si>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</si>
  <si>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</si>
  <si>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</si>
  <si>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</si>
  <si>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</si>
  <si>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</si>
  <si>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</si>
  <si>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</si>
  <si>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</si>
  <si>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</si>
  <si>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</si>
  <si>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</si>
  <si>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</si>
  <si>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</si>
  <si>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</si>
  <si>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</si>
  <si>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</si>
  <si>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</si>
  <si>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</si>
  <si>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</si>
  <si>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</si>
  <si>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</si>
  <si>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</si>
  <si>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</si>
  <si>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</si>
  <si>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</si>
  <si>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</si>
  <si>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</si>
  <si>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</si>
  <si>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</si>
  <si>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</si>
  <si>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</si>
  <si>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</si>
  <si>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</si>
  <si>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</si>
  <si>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</si>
  <si>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</si>
  <si>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</si>
  <si>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</si>
  <si>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</si>
  <si>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</si>
  <si>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</si>
  <si>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</si>
  <si>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</si>
  <si>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</si>
  <si>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</si>
  <si>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</si>
  <si>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</si>
  <si>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</si>
  <si>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</si>
  <si>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</si>
  <si>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</si>
  <si>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</si>
  <si>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</si>
  <si>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</si>
  <si>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</si>
  <si>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</si>
  <si>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</si>
  <si>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</si>
  <si>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</si>
  <si>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</si>
  <si>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</si>
  <si>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</si>
  <si>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</si>
  <si>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</si>
  <si>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</si>
  <si>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</si>
  <si>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</si>
  <si>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</si>
  <si>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</si>
  <si>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</si>
  <si>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</si>
  <si>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</si>
  <si>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</si>
  <si>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</si>
  <si>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</si>
  <si>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</si>
  <si>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</si>
  <si>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</si>
  <si>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</si>
  <si>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</si>
  <si>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</si>
  <si>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</si>
  <si>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</si>
  <si>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</si>
  <si>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</si>
  <si>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</si>
  <si>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</si>
  <si>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</si>
  <si>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</si>
  <si>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</si>
  <si>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</si>
  <si>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</si>
  <si>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</si>
  <si>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</si>
  <si>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</si>
  <si>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</si>
  <si>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</si>
  <si>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</si>
  <si>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</si>
  <si>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</si>
  <si>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</si>
  <si>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</si>
  <si>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</si>
  <si>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</si>
  <si>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</si>
  <si>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</si>
  <si>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</si>
  <si>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</si>
  <si>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</si>
  <si>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</si>
  <si>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</si>
  <si>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</si>
  <si>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</si>
  <si>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</si>
  <si>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</si>
  <si>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</si>
  <si>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</si>
  <si>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</si>
  <si>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</si>
  <si>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</si>
  <si>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</si>
  <si>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</si>
  <si>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</si>
  <si>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</si>
  <si>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</si>
  <si>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</si>
  <si>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</si>
  <si>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</si>
  <si>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</si>
  <si>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</si>
  <si>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</si>
  <si>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</si>
  <si>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</si>
  <si>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</si>
  <si>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</si>
  <si>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</si>
  <si>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</si>
  <si>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</si>
  <si>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</si>
  <si>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</si>
  <si>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</si>
  <si>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</si>
  <si>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</si>
  <si>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</si>
  <si>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</si>
  <si>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</si>
  <si>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</si>
  <si>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</si>
  <si>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</si>
  <si>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</si>
  <si>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</si>
  <si>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</si>
  <si>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</si>
  <si>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</si>
  <si>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</si>
  <si>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</si>
  <si>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</si>
  <si>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</si>
  <si>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</si>
  <si>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</si>
  <si>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</si>
  <si>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</si>
  <si>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</si>
  <si>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</si>
  <si>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</si>
  <si>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</si>
  <si>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</si>
  <si>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</si>
  <si>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</si>
  <si>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</si>
  <si>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</si>
  <si>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</si>
  <si>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</si>
  <si>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</si>
  <si>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</si>
  <si>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</si>
  <si>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</si>
  <si>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</si>
  <si>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</si>
  <si>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</si>
  <si>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</si>
  <si>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</si>
  <si>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</si>
  <si>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</si>
  <si>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</si>
  <si>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</si>
  <si>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</si>
  <si>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</si>
  <si>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</si>
  <si>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</si>
  <si>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</si>
  <si>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</si>
  <si>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</si>
  <si>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</si>
  <si>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</si>
  <si>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</si>
  <si>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</si>
  <si>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</si>
  <si>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</si>
  <si>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</si>
  <si>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</si>
  <si>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</si>
  <si>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</si>
  <si>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</si>
  <si>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</si>
  <si>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</si>
  <si>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</si>
  <si>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</si>
  <si>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</si>
  <si>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</si>
  <si>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</si>
  <si>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</si>
  <si>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</si>
  <si>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</si>
  <si>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</si>
  <si>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</si>
  <si>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</si>
  <si>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</si>
  <si>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</si>
  <si>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</si>
  <si>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</si>
  <si>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</si>
  <si>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</si>
  <si>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</si>
  <si>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</si>
  <si>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</si>
  <si>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</si>
  <si>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</si>
  <si>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</si>
  <si>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</si>
  <si>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</si>
  <si>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</si>
  <si>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</si>
  <si>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</si>
  <si>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</si>
  <si>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</si>
  <si>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</si>
  <si>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</si>
  <si>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</si>
  <si>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</si>
  <si>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</si>
  <si>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</si>
  <si>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</si>
  <si>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</si>
  <si>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</si>
  <si>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</si>
  <si>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</si>
  <si>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</si>
  <si>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</si>
  <si>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</si>
  <si>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</si>
  <si>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</si>
  <si>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</si>
  <si>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</si>
  <si>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</si>
  <si>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</si>
  <si>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</si>
  <si>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</si>
  <si>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</si>
  <si>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</si>
  <si>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</si>
  <si>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</si>
  <si>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</si>
  <si>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</si>
  <si>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</si>
  <si>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</si>
  <si>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</si>
  <si>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</si>
  <si>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</si>
  <si>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</si>
  <si>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</si>
  <si>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</si>
  <si>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</si>
  <si>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</si>
  <si>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</si>
  <si>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</si>
  <si>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</si>
  <si>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</si>
  <si>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</si>
  <si>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</si>
  <si>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</si>
  <si>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</si>
  <si>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</si>
  <si>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</si>
  <si>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</si>
  <si>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</si>
  <si>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</si>
  <si>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</si>
  <si>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</si>
  <si>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</si>
  <si>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</si>
  <si>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</si>
  <si>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</si>
  <si>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</si>
  <si>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</si>
  <si>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</si>
  <si>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</si>
  <si>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</si>
  <si>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</si>
  <si>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</si>
  <si>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</si>
  <si>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</si>
  <si>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</si>
  <si>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</si>
  <si>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</si>
  <si>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</si>
  <si>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</si>
  <si>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</si>
  <si>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</si>
  <si>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</si>
  <si>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</si>
  <si>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</si>
  <si>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</si>
  <si>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</si>
  <si>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</si>
  <si>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</si>
  <si>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</si>
  <si>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</si>
  <si>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</si>
  <si>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</si>
  <si>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</si>
  <si>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</si>
  <si>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</si>
  <si>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</si>
  <si>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</si>
  <si>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</si>
  <si>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</si>
  <si>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</si>
  <si>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</si>
  <si>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</si>
  <si>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</si>
  <si>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</si>
  <si>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</si>
  <si>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</si>
  <si>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</si>
  <si>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</si>
  <si>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</si>
  <si>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</si>
  <si>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</si>
  <si>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</si>
  <si>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</si>
  <si>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</si>
  <si>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</si>
  <si>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</si>
  <si>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</si>
  <si>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</si>
  <si>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</si>
  <si>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</si>
  <si>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</si>
  <si>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</si>
  <si>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</si>
  <si>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</si>
  <si>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</si>
  <si>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</si>
  <si>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</si>
  <si>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</si>
  <si>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</si>
  <si>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</si>
  <si>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</si>
  <si>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</si>
  <si>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</si>
  <si>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</si>
  <si>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</si>
  <si>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</si>
  <si>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</si>
  <si>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</si>
  <si>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</si>
  <si>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</si>
  <si>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</si>
  <si>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</si>
  <si>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</si>
  <si>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</si>
  <si>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</si>
  <si>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</si>
  <si>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</si>
  <si>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</si>
  <si>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</si>
  <si>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</si>
  <si>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</si>
  <si>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</si>
  <si>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</si>
  <si>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</si>
  <si>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</si>
  <si>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</si>
  <si>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</si>
  <si>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</si>
  <si>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</si>
  <si>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</si>
  <si>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</si>
  <si>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</si>
  <si>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</si>
  <si>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</si>
  <si>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</si>
  <si>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</si>
  <si>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</si>
  <si>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</si>
  <si>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</si>
  <si>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</si>
  <si>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</si>
  <si>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</si>
  <si>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</si>
  <si>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</si>
  <si>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</si>
  <si>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</si>
  <si>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</si>
  <si>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</si>
  <si>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</si>
  <si>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</si>
  <si>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</si>
  <si>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</si>
  <si>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</si>
  <si>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</si>
  <si>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</si>
  <si>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</si>
  <si>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</si>
  <si>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</si>
  <si>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</si>
  <si>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</si>
  <si>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</si>
  <si>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</si>
  <si>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</si>
  <si>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</si>
  <si>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</si>
  <si>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</si>
  <si>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</si>
  <si>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</si>
  <si>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</si>
  <si>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</si>
  <si>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</si>
  <si>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</si>
  <si>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</si>
  <si>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</si>
  <si>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</si>
  <si>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</si>
  <si>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</si>
  <si>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</si>
  <si>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</si>
  <si>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</si>
  <si>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</si>
  <si>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</si>
  <si>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</si>
  <si>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</si>
  <si>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</si>
  <si>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</si>
  <si>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</si>
  <si>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</si>
  <si>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</si>
  <si>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</si>
  <si>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</si>
  <si>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</si>
  <si>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</si>
  <si>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</si>
  <si>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</si>
  <si>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</si>
  <si>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</si>
  <si>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</si>
  <si>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</si>
  <si>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</si>
  <si>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</si>
  <si>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</si>
  <si>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</si>
  <si>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</si>
  <si>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</si>
  <si>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</si>
  <si>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</si>
  <si>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</si>
  <si>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</si>
  <si>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</si>
  <si>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</si>
  <si>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</si>
  <si>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</si>
  <si>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</si>
  <si>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</si>
  <si>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</si>
  <si>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</si>
  <si>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</si>
  <si>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</si>
  <si>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</si>
  <si>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</si>
  <si>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</si>
  <si>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</si>
  <si>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</si>
  <si>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</si>
  <si>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</si>
  <si>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</si>
  <si>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</si>
  <si>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</si>
  <si>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</si>
  <si>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</si>
  <si>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</si>
  <si>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</si>
  <si>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</si>
  <si>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</si>
  <si>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</si>
  <si>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</si>
  <si>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</si>
  <si>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</si>
  <si>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</si>
  <si>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</si>
  <si>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</si>
  <si>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</si>
  <si>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</si>
  <si>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</si>
  <si>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</si>
  <si>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</si>
  <si>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</si>
  <si>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</si>
  <si>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</si>
  <si>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</si>
  <si>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</si>
  <si>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</si>
  <si>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</si>
  <si>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</si>
  <si>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</si>
  <si>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</si>
  <si>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</si>
  <si>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</si>
  <si>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</si>
  <si>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</si>
  <si>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</si>
  <si>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</si>
  <si>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</si>
  <si>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</si>
  <si>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</si>
  <si>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</si>
  <si>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</si>
  <si>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</si>
  <si>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</si>
  <si>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</si>
  <si>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</si>
  <si>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</si>
  <si>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</si>
  <si>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</si>
  <si>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</si>
  <si>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</si>
  <si>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</si>
  <si>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</si>
  <si>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</si>
  <si>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</si>
  <si>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</si>
  <si>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</si>
  <si>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</si>
  <si>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</si>
  <si>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</si>
  <si>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</si>
  <si>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</si>
  <si>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</si>
  <si>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</si>
  <si>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</si>
  <si>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</si>
  <si>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</si>
  <si>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</si>
  <si>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</si>
  <si>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</si>
  <si>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</si>
  <si>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</si>
  <si>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</si>
  <si>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</si>
  <si>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</si>
  <si>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</si>
  <si>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</si>
  <si>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</si>
  <si>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</si>
  <si>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</si>
  <si>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</si>
  <si>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</si>
  <si>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</si>
  <si>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</si>
  <si>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</si>
  <si>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</si>
  <si>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</si>
  <si>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</si>
  <si>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</si>
  <si>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</si>
  <si>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</si>
  <si>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</si>
  <si>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</si>
  <si>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</si>
  <si>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</si>
  <si>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</si>
  <si>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</si>
  <si>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</si>
  <si>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</si>
  <si>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</si>
  <si>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</si>
  <si>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</si>
  <si>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</si>
  <si>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</si>
  <si>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</si>
  <si>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</si>
  <si>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</si>
  <si>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</si>
  <si>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</si>
  <si>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</si>
  <si>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</si>
  <si>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</si>
  <si>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</si>
  <si>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</si>
  <si>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</si>
  <si>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</si>
  <si>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</si>
  <si>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</si>
  <si>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</si>
  <si>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</si>
  <si>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</si>
  <si>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</si>
  <si>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</si>
  <si>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</si>
  <si>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</si>
  <si>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</si>
  <si>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</si>
  <si>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</si>
  <si>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</si>
  <si>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</si>
  <si>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</si>
  <si>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</si>
  <si>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</si>
  <si>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</si>
  <si>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</si>
  <si>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</si>
  <si>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</si>
  <si>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</si>
  <si>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</si>
  <si>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</si>
  <si>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</si>
  <si>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</si>
  <si>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</si>
  <si>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</si>
  <si>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</si>
  <si>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</si>
  <si>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</si>
  <si>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</si>
  <si>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</si>
  <si>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</si>
  <si>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</si>
  <si>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</si>
  <si>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</si>
  <si>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</si>
  <si>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</si>
  <si>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</si>
  <si>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</si>
  <si>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</si>
  <si>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</si>
  <si>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</si>
  <si>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</si>
  <si>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</si>
  <si>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</si>
  <si>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</si>
  <si>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</si>
  <si>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</si>
  <si>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</si>
  <si>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</si>
  <si>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</si>
  <si>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</si>
  <si>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</si>
  <si>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</si>
  <si>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</si>
  <si>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</si>
  <si>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</si>
  <si>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</si>
  <si>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</si>
  <si>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</si>
  <si>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</si>
  <si>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</si>
  <si>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</si>
  <si>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</si>
  <si>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</si>
  <si>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</si>
  <si>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</si>
  <si>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</si>
  <si>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</si>
  <si>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</si>
  <si>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</si>
  <si>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</si>
  <si>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</si>
  <si>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</si>
  <si>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</si>
  <si>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</si>
  <si>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</si>
  <si>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</si>
  <si>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</si>
  <si>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</si>
  <si>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</si>
  <si>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</si>
  <si>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</si>
  <si>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</si>
  <si>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</si>
  <si>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</si>
  <si>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</si>
  <si>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</si>
  <si>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</si>
  <si>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</si>
  <si>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</si>
  <si>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</si>
  <si>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</si>
  <si>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</si>
  <si>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</si>
  <si>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</si>
  <si>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</si>
  <si>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</si>
  <si>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</si>
  <si>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</si>
  <si>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</si>
  <si>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</si>
  <si>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</si>
  <si>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</si>
  <si>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</si>
  <si>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</si>
  <si>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</si>
  <si>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</si>
  <si>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</si>
  <si>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</si>
  <si>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</si>
  <si>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</si>
  <si>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</si>
  <si>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</si>
  <si>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</si>
  <si>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</si>
  <si>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</si>
  <si>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</si>
  <si>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</si>
  <si>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</si>
  <si>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</si>
  <si>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</si>
  <si>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</si>
  <si>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</si>
  <si>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</si>
  <si>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</si>
  <si>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</si>
  <si>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</si>
  <si>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</si>
  <si>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</si>
  <si>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</si>
  <si>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</si>
  <si>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</si>
  <si>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</si>
  <si>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</si>
  <si>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</si>
  <si>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</si>
  <si>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</si>
  <si>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</si>
  <si>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</si>
  <si>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</si>
  <si>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</si>
  <si>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</si>
  <si>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</si>
  <si>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</si>
  <si>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</si>
  <si>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</si>
  <si>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</si>
  <si>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</si>
  <si>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</si>
  <si>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</si>
  <si>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</si>
  <si>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</si>
  <si>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</si>
  <si>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</si>
  <si>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</si>
  <si>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</si>
  <si>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</si>
  <si>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</si>
  <si>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</si>
  <si>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</si>
  <si>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</si>
  <si>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</si>
  <si>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</si>
  <si>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</si>
  <si>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</si>
  <si>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</si>
  <si>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</si>
  <si>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</si>
  <si>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</si>
  <si>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</si>
  <si>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</si>
  <si>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</si>
  <si>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</si>
  <si>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</si>
  <si>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</si>
  <si>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</si>
  <si>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</si>
  <si>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</si>
  <si>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</si>
  <si>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</si>
  <si>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</si>
  <si>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</si>
  <si>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</si>
  <si>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</si>
  <si>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</si>
  <si>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</si>
  <si>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</si>
  <si>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</si>
  <si>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</si>
  <si>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</si>
  <si>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</si>
  <si>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</si>
  <si>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</si>
  <si>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</si>
  <si>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</si>
  <si>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</si>
  <si>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</si>
  <si>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</si>
  <si>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</si>
  <si>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</si>
  <si>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</si>
  <si>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</si>
  <si>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</si>
  <si>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</si>
  <si>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</si>
  <si>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</si>
  <si>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</si>
  <si>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</si>
  <si>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</si>
  <si>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</si>
  <si>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</si>
  <si>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</si>
  <si>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</si>
  <si>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</si>
  <si>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</si>
  <si>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</si>
  <si>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</si>
  <si>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</si>
  <si>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</si>
  <si>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</si>
  <si>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</si>
  <si>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</si>
  <si>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</si>
  <si>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</si>
  <si>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</si>
  <si>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</si>
  <si>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</si>
  <si>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</si>
  <si>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</si>
  <si>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</si>
  <si>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</si>
  <si>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</si>
  <si>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</si>
  <si>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</si>
  <si>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</si>
  <si>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</si>
  <si>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</si>
  <si>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</si>
  <si>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</si>
  <si>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</si>
  <si>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</si>
  <si>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</si>
  <si>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</si>
  <si>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</si>
  <si>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</si>
  <si>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</si>
  <si>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</si>
  <si>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</si>
  <si>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</si>
  <si>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</si>
  <si>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</si>
  <si>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</si>
  <si>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</si>
  <si>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</si>
  <si>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</si>
  <si>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</si>
  <si>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</si>
  <si>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</si>
  <si>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</si>
  <si>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</si>
  <si>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</si>
  <si>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</si>
  <si>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</si>
  <si>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</si>
  <si>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</si>
  <si>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</si>
  <si>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</si>
  <si>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</si>
  <si>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</si>
  <si>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</si>
  <si>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</si>
  <si>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</si>
  <si>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</si>
  <si>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</si>
  <si>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</si>
  <si>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</si>
  <si>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</si>
  <si>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</si>
  <si>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</si>
  <si>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</si>
  <si>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</si>
  <si>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</si>
  <si>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</si>
  <si>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</si>
  <si>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</si>
  <si>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</si>
  <si>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</si>
  <si>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</si>
  <si>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</si>
  <si>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</si>
  <si>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</si>
  <si>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</si>
  <si>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</si>
  <si>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</si>
  <si>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</si>
  <si>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</si>
  <si>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</si>
  <si>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</si>
  <si>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</si>
  <si>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</si>
  <si>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</si>
  <si>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</si>
  <si>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</si>
  <si>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</si>
  <si>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</si>
  <si>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</si>
  <si>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</si>
  <si>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</si>
  <si>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</si>
  <si>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</si>
  <si>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</si>
  <si>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</si>
  <si>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</si>
  <si>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</si>
  <si>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</si>
  <si>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</si>
  <si>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</si>
  <si>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</si>
  <si>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</si>
  <si>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</si>
  <si>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</si>
  <si>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</si>
  <si>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</si>
  <si>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</si>
  <si>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</si>
  <si>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</si>
  <si>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</si>
  <si>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</si>
  <si>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</si>
  <si>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</si>
  <si>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</si>
  <si>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</si>
  <si>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</si>
  <si>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</si>
  <si>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</si>
  <si>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</si>
  <si>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</si>
  <si>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</si>
  <si>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</si>
  <si>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</si>
  <si>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</si>
  <si>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</si>
  <si>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</si>
  <si>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</si>
  <si>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</si>
  <si>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</si>
  <si>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</si>
  <si>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</si>
  <si>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</si>
  <si>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</si>
  <si>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</si>
  <si>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</si>
  <si>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</si>
  <si>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</si>
  <si>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</si>
  <si>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</si>
  <si>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</si>
  <si>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</si>
  <si>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</si>
  <si>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</si>
  <si>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</si>
  <si>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</si>
  <si>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</si>
  <si>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</si>
  <si>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</si>
  <si>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</si>
  <si>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</si>
  <si>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</si>
  <si>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</si>
  <si>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</si>
  <si>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</si>
  <si>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</si>
  <si>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</si>
  <si>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</si>
  <si>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</si>
  <si>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</si>
  <si>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</si>
  <si>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</si>
  <si>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</si>
  <si>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</si>
  <si>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</si>
  <si>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</si>
  <si>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</si>
  <si>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</si>
  <si>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</si>
  <si>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</si>
  <si>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</si>
  <si>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</si>
  <si>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</si>
  <si>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</si>
  <si>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</si>
  <si>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</si>
  <si>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</si>
  <si>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</si>
  <si>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</si>
  <si>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</si>
  <si>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</si>
  <si>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</si>
  <si>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</si>
  <si>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</si>
  <si>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</si>
  <si>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</si>
  <si>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</si>
  <si>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</si>
  <si>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</si>
  <si>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</si>
  <si>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</si>
  <si>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</si>
  <si>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</si>
  <si>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</si>
  <si>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</si>
  <si>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</si>
  <si>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</si>
  <si>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</si>
  <si>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</si>
  <si>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</si>
  <si>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</si>
  <si>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</si>
  <si>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</si>
  <si>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</si>
  <si>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</si>
  <si>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</si>
  <si>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</si>
  <si>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</si>
  <si>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</si>
  <si>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</si>
  <si>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</si>
  <si>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</si>
  <si>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</si>
  <si>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</si>
  <si>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</si>
  <si>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</si>
  <si>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</si>
  <si>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</si>
  <si>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</si>
  <si>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</si>
  <si>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</si>
  <si>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</si>
  <si>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</si>
  <si>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</si>
  <si>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</si>
  <si>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</si>
  <si>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</si>
  <si>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</si>
  <si>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</si>
  <si>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</si>
  <si>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</si>
  <si>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</si>
  <si>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</si>
  <si>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</si>
  <si>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</si>
  <si>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</si>
  <si>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</si>
  <si>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</si>
  <si>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</si>
  <si>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</si>
  <si>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</si>
  <si>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</si>
  <si>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</si>
  <si>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</si>
  <si>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</si>
  <si>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</si>
  <si>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</si>
  <si>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</si>
  <si>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</si>
  <si>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</si>
  <si>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</si>
  <si>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</si>
  <si>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</si>
  <si>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</si>
  <si>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</si>
  <si>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</si>
  <si>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</si>
  <si>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</si>
  <si>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</si>
  <si>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</si>
  <si>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</si>
  <si>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</si>
  <si>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</si>
  <si>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</si>
  <si>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</si>
  <si>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</si>
  <si>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</si>
  <si>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</si>
  <si>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</si>
  <si>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</si>
  <si>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</si>
  <si>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</si>
  <si>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</si>
  <si>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</si>
  <si>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</si>
  <si>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</si>
  <si>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</si>
  <si>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</si>
  <si>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</si>
  <si>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</si>
  <si>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</si>
  <si>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</si>
  <si>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</si>
  <si>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</si>
  <si>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</si>
  <si>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</si>
  <si>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</si>
  <si>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</si>
  <si>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</si>
  <si>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</si>
  <si>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</si>
  <si>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</si>
  <si>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</si>
  <si>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</si>
  <si>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</si>
  <si>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</si>
  <si>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</si>
  <si>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</si>
  <si>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</si>
  <si>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</si>
  <si>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</si>
  <si>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</si>
  <si>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</si>
  <si>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</si>
  <si>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</si>
  <si>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</si>
  <si>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</si>
  <si>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</si>
  <si>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</si>
  <si>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</si>
  <si>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</si>
  <si>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</si>
  <si>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</si>
  <si>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</si>
  <si>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</si>
  <si>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</si>
  <si>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</si>
  <si>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</si>
  <si>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</si>
  <si>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</si>
  <si>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</si>
  <si>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</si>
  <si>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</si>
  <si>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</si>
  <si>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</si>
  <si>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</si>
  <si>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</si>
  <si>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</si>
  <si>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</si>
  <si>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</si>
  <si>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</si>
  <si>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</si>
  <si>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</si>
  <si>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</si>
  <si>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</si>
  <si>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</si>
  <si>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</si>
  <si>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</si>
  <si>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</si>
  <si>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</si>
  <si>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</si>
  <si>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</si>
  <si>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</si>
  <si>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</si>
  <si>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</si>
  <si>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</si>
  <si>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</si>
  <si>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</si>
  <si>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</si>
  <si>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</si>
  <si>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</si>
  <si>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</si>
  <si>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</si>
  <si>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</si>
  <si>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</si>
  <si>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</si>
  <si>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</si>
  <si>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</si>
  <si>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</si>
  <si>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</si>
  <si>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</si>
  <si>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</si>
  <si>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</si>
  <si>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</si>
  <si>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</si>
  <si>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</si>
  <si>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</si>
  <si>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</si>
  <si>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</si>
  <si>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</si>
  <si>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</si>
  <si>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</si>
  <si>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</si>
  <si>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</si>
  <si>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</si>
  <si>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</si>
  <si>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</si>
  <si>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</si>
  <si>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</si>
  <si>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</si>
  <si>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</si>
  <si>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</si>
  <si>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</si>
  <si>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</si>
  <si>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</si>
  <si>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</si>
  <si>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</si>
  <si>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</si>
  <si>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</si>
  <si>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</si>
  <si>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</si>
  <si>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</si>
  <si>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</si>
  <si>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</si>
  <si>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</si>
  <si>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</si>
  <si>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</si>
  <si>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</si>
  <si>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</si>
  <si>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</si>
  <si>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</si>
  <si>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</si>
  <si>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</si>
  <si>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</si>
  <si>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</si>
  <si>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</si>
  <si>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</si>
  <si>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</si>
  <si>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</si>
  <si>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</si>
  <si>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</si>
  <si>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</si>
  <si>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</si>
  <si>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</si>
  <si>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</si>
  <si>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</si>
  <si>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</si>
  <si>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</si>
  <si>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</si>
  <si>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</si>
  <si>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</si>
  <si>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</si>
  <si>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</si>
  <si>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</si>
  <si>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</si>
  <si>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</si>
  <si>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</si>
  <si>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</si>
  <si>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</si>
  <si>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</si>
  <si>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</si>
  <si>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</si>
  <si>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</si>
  <si>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</si>
  <si>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</si>
  <si>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</si>
  <si>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</si>
  <si>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</si>
  <si>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</si>
  <si>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</si>
  <si>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</si>
  <si>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</si>
  <si>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</si>
  <si>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</si>
  <si>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</si>
  <si>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</si>
  <si>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</si>
  <si>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</si>
  <si>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</si>
  <si>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</si>
  <si>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</si>
  <si>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</si>
  <si>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</si>
  <si>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</si>
  <si>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</si>
  <si>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</si>
  <si>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</si>
  <si>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</si>
  <si>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</si>
  <si>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</si>
  <si>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</si>
  <si>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</si>
  <si>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</si>
  <si>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</si>
  <si>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</si>
  <si>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</si>
  <si>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</si>
  <si>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</si>
  <si>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</si>
  <si>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</si>
  <si>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</si>
  <si>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</si>
  <si>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</si>
  <si>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</si>
  <si>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</si>
  <si>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</si>
  <si>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</si>
  <si>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</si>
  <si>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</si>
  <si>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</si>
  <si>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</si>
  <si>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</si>
  <si>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</si>
  <si>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</si>
  <si>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</si>
  <si>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</si>
  <si>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</si>
  <si>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</si>
  <si>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</si>
  <si>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</si>
  <si>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</si>
  <si>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</si>
  <si>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</si>
  <si>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</si>
  <si>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</si>
  <si>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</si>
  <si>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</si>
  <si>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</si>
  <si>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</si>
  <si>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</si>
  <si>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</si>
  <si>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</si>
  <si>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</si>
  <si>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</si>
  <si>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</si>
  <si>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</si>
  <si>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</si>
  <si>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</si>
  <si>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</si>
  <si>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</si>
  <si>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</si>
  <si>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</si>
  <si>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</si>
  <si>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</si>
  <si>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</si>
  <si>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</si>
  <si>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</si>
  <si>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</si>
  <si>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</si>
  <si>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</si>
  <si>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</si>
  <si>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</si>
  <si>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</si>
  <si>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</si>
  <si>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</si>
  <si>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</si>
  <si>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</si>
  <si>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</si>
  <si>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</si>
  <si>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</si>
  <si>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</si>
  <si>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</si>
  <si>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</si>
  <si>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</si>
  <si>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</si>
  <si>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</si>
  <si>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</si>
  <si>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</si>
  <si>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</si>
  <si>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</si>
  <si>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</si>
  <si>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</si>
  <si>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</si>
  <si>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</si>
  <si>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</si>
  <si>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</si>
  <si>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</si>
  <si>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</si>
  <si>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</si>
  <si>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</si>
  <si>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</si>
  <si>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</si>
  <si>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</si>
  <si>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</si>
  <si>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</si>
  <si>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</si>
  <si>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</si>
  <si>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</si>
  <si>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</si>
  <si>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</si>
  <si>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</si>
  <si>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</si>
  <si>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</si>
  <si>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</si>
  <si>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</si>
  <si>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</si>
  <si>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</si>
  <si>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</si>
  <si>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</si>
  <si>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</si>
  <si>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</si>
  <si>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</si>
  <si>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</si>
  <si>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</si>
  <si>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</si>
  <si>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</si>
  <si>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</si>
  <si>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</si>
  <si>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</si>
  <si>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</si>
  <si>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</si>
  <si>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</si>
  <si>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</si>
  <si>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</si>
  <si>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</si>
  <si>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</si>
  <si>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</si>
  <si>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</si>
  <si>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</si>
  <si>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</si>
  <si>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</si>
  <si>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</si>
  <si>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</si>
  <si>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</si>
  <si>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</si>
  <si>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</si>
  <si>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</si>
  <si>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</si>
  <si>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</si>
  <si>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</si>
  <si>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</si>
  <si>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</si>
  <si>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</si>
  <si>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</si>
  <si>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</si>
  <si>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</si>
  <si>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</si>
  <si>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</si>
  <si>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</si>
  <si>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</si>
  <si>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</si>
  <si>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</si>
  <si>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</si>
  <si>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</si>
  <si>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</si>
  <si>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</si>
  <si>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</si>
  <si>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</si>
  <si>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</si>
  <si>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</si>
  <si>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</si>
  <si>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</si>
  <si>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</si>
  <si>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</si>
  <si>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</si>
  <si>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</si>
  <si>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</si>
  <si>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</si>
  <si>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</si>
  <si>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</si>
  <si>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</si>
  <si>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</si>
  <si>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</si>
  <si>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</si>
  <si>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</si>
  <si>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</si>
  <si>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</si>
  <si>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</si>
  <si>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</si>
  <si>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</si>
  <si>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</si>
  <si>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</si>
  <si>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</si>
  <si>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</si>
  <si>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</si>
  <si>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</si>
  <si>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</si>
  <si>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</si>
  <si>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</si>
  <si>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</si>
  <si>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</si>
  <si>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</si>
  <si>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</si>
  <si>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</si>
  <si>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</si>
  <si>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</si>
  <si>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</si>
  <si>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</si>
  <si>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</si>
  <si>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</si>
  <si>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</si>
  <si>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</si>
  <si>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</si>
  <si>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</si>
  <si>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</si>
  <si>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</si>
  <si>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</si>
  <si>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</si>
  <si>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</si>
  <si>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</si>
  <si>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</si>
  <si>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</si>
  <si>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</si>
  <si>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</si>
  <si>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</si>
  <si>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</si>
  <si>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</si>
  <si>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</si>
  <si>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</si>
  <si>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</si>
  <si>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</si>
  <si>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</si>
  <si>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</si>
  <si>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</si>
  <si>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</si>
  <si>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</si>
  <si>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</si>
  <si>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</si>
  <si>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</si>
  <si>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</si>
  <si>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</si>
  <si>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</si>
  <si>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</si>
  <si>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</si>
  <si>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</si>
  <si>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</si>
  <si>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</si>
  <si>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</si>
  <si>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</si>
  <si>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</si>
  <si>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</si>
  <si>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</si>
  <si>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</si>
  <si>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</si>
  <si>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</si>
  <si>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</si>
  <si>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</si>
  <si>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</si>
  <si>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</si>
  <si>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</si>
  <si>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</si>
  <si>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</si>
  <si>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</si>
  <si>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</si>
  <si>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</si>
  <si>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</si>
  <si>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</si>
  <si>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</si>
  <si>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</si>
  <si>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</si>
  <si>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</si>
  <si>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</si>
  <si>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</si>
  <si>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</si>
  <si>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</si>
  <si>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</si>
  <si>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</si>
  <si>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</si>
  <si>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</si>
  <si>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</si>
  <si>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</si>
  <si>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</si>
  <si>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</si>
  <si>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</si>
  <si>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</si>
  <si>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</si>
  <si>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</si>
  <si>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</si>
  <si>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</si>
  <si>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</si>
  <si>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</si>
  <si>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</si>
  <si>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</si>
  <si>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</si>
  <si>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</si>
  <si>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</si>
  <si>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</si>
  <si>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</si>
  <si>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</si>
  <si>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</si>
  <si>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</si>
  <si>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</si>
  <si>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</si>
  <si>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</si>
  <si>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</si>
  <si>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</si>
  <si>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</si>
  <si>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</si>
  <si>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</si>
  <si>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</si>
  <si>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</si>
  <si>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</si>
  <si>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</si>
  <si>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</si>
  <si>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</si>
  <si>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</si>
  <si>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</si>
  <si>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</si>
  <si>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</si>
  <si>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</si>
  <si>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</si>
  <si>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</si>
  <si>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</si>
  <si>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</si>
  <si>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</si>
  <si>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</si>
  <si>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</si>
  <si>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</si>
  <si>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</si>
  <si>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</si>
  <si>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</si>
  <si>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</si>
  <si>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</si>
  <si>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</si>
  <si>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</si>
  <si>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</si>
  <si>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</si>
  <si>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</si>
  <si>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</si>
  <si>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</si>
  <si>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</si>
  <si>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</si>
  <si>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</si>
  <si>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</si>
  <si>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</si>
  <si>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</si>
  <si>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</si>
  <si>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</si>
  <si>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</si>
  <si>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</si>
  <si>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</si>
  <si>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</si>
  <si>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</si>
  <si>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</si>
  <si>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</si>
  <si>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</si>
  <si>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</si>
  <si>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</si>
  <si>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</si>
  <si>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</si>
  <si>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</si>
  <si>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</si>
  <si>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</si>
  <si>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</si>
  <si>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</si>
  <si>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</si>
  <si>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</si>
  <si>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</si>
  <si>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</si>
  <si>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</si>
  <si>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</si>
  <si>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</si>
  <si>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</si>
  <si>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</si>
  <si>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</si>
  <si>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</si>
  <si>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</si>
  <si>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</si>
  <si>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</si>
  <si>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</si>
  <si>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</si>
  <si>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</si>
  <si>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</si>
  <si>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</si>
  <si>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</si>
  <si>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</si>
  <si>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</si>
  <si>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</si>
  <si>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</si>
  <si>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</si>
  <si>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</si>
  <si>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</si>
  <si>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</si>
  <si>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</si>
  <si>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</si>
  <si>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</si>
  <si>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</si>
  <si>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</si>
  <si>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</si>
  <si>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</si>
  <si>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</si>
  <si>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</si>
  <si>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</si>
  <si>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</si>
  <si>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</si>
  <si>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</si>
  <si>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</si>
  <si>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</si>
  <si>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</si>
  <si>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</si>
  <si>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</si>
  <si>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</si>
  <si>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</si>
  <si>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</si>
  <si>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</si>
  <si>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</si>
  <si>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</si>
  <si>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</si>
  <si>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</si>
  <si>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</si>
  <si>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</si>
  <si>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</si>
  <si>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</si>
  <si>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</si>
  <si>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</si>
  <si>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</si>
  <si>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</si>
  <si>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</si>
  <si>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</si>
  <si>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</si>
  <si>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</si>
  <si>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</si>
  <si>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</si>
  <si>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</si>
  <si>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</si>
  <si>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</si>
  <si>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</si>
  <si>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</si>
  <si>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</si>
  <si>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</si>
  <si>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</si>
  <si>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</si>
  <si>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</si>
  <si>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</si>
  <si>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</si>
  <si>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</si>
  <si>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</si>
  <si>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</si>
  <si>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</si>
  <si>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</si>
  <si>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</si>
  <si>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</si>
  <si>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</si>
  <si>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</si>
  <si>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</si>
  <si>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</si>
  <si>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</si>
  <si>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</si>
  <si>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</si>
  <si>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</si>
  <si>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</si>
  <si>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</si>
  <si>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</si>
  <si>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</si>
  <si>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</si>
  <si>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</si>
  <si>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</si>
  <si>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</si>
  <si>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</si>
  <si>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</si>
  <si>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</si>
  <si>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</si>
  <si>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</si>
  <si>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</si>
  <si>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</si>
  <si>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</si>
  <si>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</si>
  <si>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</si>
  <si>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</si>
  <si>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</si>
  <si>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</si>
  <si>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</si>
  <si>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</si>
  <si>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</si>
  <si>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</si>
  <si>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</si>
  <si>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</si>
  <si>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</si>
  <si>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</si>
  <si>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</si>
  <si>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</si>
  <si>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</si>
  <si>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</si>
  <si>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</si>
  <si>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</si>
  <si>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</si>
  <si>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</si>
  <si>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</si>
  <si>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</si>
  <si>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</si>
  <si>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</si>
  <si>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</si>
  <si>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</si>
  <si>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</si>
  <si>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</si>
  <si>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</si>
  <si>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</si>
  <si>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</si>
  <si>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</si>
  <si>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</si>
  <si>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</si>
  <si>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</si>
  <si>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</si>
  <si>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</si>
  <si>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</si>
  <si>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</si>
  <si>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</si>
  <si>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</si>
  <si>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</si>
  <si>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</si>
  <si>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</si>
  <si>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</si>
  <si>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</si>
  <si>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</si>
  <si>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</si>
  <si>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</si>
  <si>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</si>
  <si>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</si>
  <si>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</si>
  <si>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</si>
  <si>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</si>
  <si>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</si>
  <si>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</si>
  <si>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</si>
  <si>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</si>
  <si>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</si>
  <si>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</si>
  <si>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</si>
  <si>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</si>
  <si>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</si>
  <si>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</si>
  <si>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</si>
  <si>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</si>
  <si>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</si>
  <si>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</si>
  <si>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</si>
  <si>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</si>
  <si>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</si>
  <si>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</si>
  <si>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</si>
  <si>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</si>
  <si>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</si>
  <si>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</si>
  <si>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</si>
  <si>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</si>
  <si>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</si>
  <si>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</si>
  <si>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</si>
  <si>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</si>
  <si>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</si>
  <si>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</si>
  <si>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</si>
  <si>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</si>
  <si>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</si>
  <si>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</si>
  <si>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</si>
  <si>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</si>
  <si>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</si>
  <si>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</si>
  <si>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</si>
  <si>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</si>
  <si>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</si>
  <si>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</si>
  <si>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</si>
  <si>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</si>
  <si>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</si>
  <si>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</si>
  <si>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</si>
  <si>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</si>
  <si>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</si>
  <si>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</si>
  <si>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</si>
  <si>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</si>
  <si>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</si>
  <si>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</si>
  <si>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</si>
  <si>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</si>
  <si>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</si>
  <si>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</si>
  <si>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</si>
  <si>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</si>
  <si>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</si>
  <si>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</si>
  <si>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</si>
  <si>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</si>
  <si>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</si>
  <si>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</si>
  <si>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</si>
  <si>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</si>
  <si>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</si>
  <si>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</si>
  <si>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</si>
  <si>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</si>
  <si>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</si>
  <si>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</si>
  <si>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</si>
  <si>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</si>
  <si>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</si>
  <si>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</si>
  <si>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</si>
  <si>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</si>
  <si>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</si>
  <si>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</si>
  <si>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</si>
  <si>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</si>
  <si>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</si>
  <si>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</si>
  <si>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</si>
  <si>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</si>
  <si>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</si>
  <si>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</si>
  <si>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</si>
  <si>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</si>
  <si>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</si>
  <si>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</si>
  <si>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</si>
  <si>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</si>
  <si>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</si>
  <si>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</si>
  <si>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</si>
  <si>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</si>
  <si>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</si>
  <si>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</si>
  <si>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</si>
  <si>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</si>
  <si>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</si>
  <si>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</si>
  <si>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</si>
  <si>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</si>
  <si>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</si>
  <si>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</si>
  <si>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</si>
  <si>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</si>
  <si>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</si>
  <si>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</si>
  <si>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</si>
  <si>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</si>
  <si>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</si>
  <si>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</si>
  <si>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</si>
  <si>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</si>
  <si>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</si>
  <si>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</si>
  <si>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</si>
  <si>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</si>
  <si>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</si>
  <si>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</si>
  <si>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</si>
  <si>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</si>
  <si>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</si>
  <si>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</si>
  <si>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</si>
  <si>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</si>
  <si>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</si>
  <si>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</si>
  <si>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</si>
  <si>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</si>
  <si>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</si>
  <si>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</si>
  <si>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</si>
  <si>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</si>
  <si>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</si>
  <si>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</si>
  <si>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</si>
  <si>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</si>
  <si>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</si>
  <si>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</si>
  <si>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</si>
  <si>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</si>
  <si>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</si>
  <si>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</si>
  <si>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</si>
  <si>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</si>
  <si>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</si>
  <si>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</si>
  <si>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</si>
  <si>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</si>
  <si>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</si>
  <si>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</si>
  <si>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</si>
  <si>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</si>
  <si>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</si>
  <si>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</si>
  <si>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</si>
  <si>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</si>
  <si>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</si>
  <si>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</si>
  <si>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</si>
  <si>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</si>
  <si>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</si>
  <si>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</si>
  <si>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</si>
  <si>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</si>
  <si>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</si>
  <si>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</si>
  <si>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</si>
  <si>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</si>
  <si>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</si>
  <si>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</si>
  <si>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</si>
  <si>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</si>
  <si>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</si>
  <si>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</si>
  <si>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</si>
  <si>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</si>
  <si>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</si>
  <si>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</si>
  <si>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</si>
  <si>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</si>
  <si>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</si>
  <si>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</si>
  <si>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</si>
  <si>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</si>
  <si>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</si>
  <si>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</si>
  <si>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</si>
  <si>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</si>
  <si>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</si>
  <si>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</si>
  <si>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</si>
  <si>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</si>
  <si>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</si>
  <si>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</si>
  <si>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</si>
  <si>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</si>
  <si>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</si>
  <si>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</si>
  <si>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</si>
  <si>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</si>
  <si>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</si>
  <si>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</si>
  <si>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</si>
  <si>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</si>
  <si>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</si>
  <si>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</si>
  <si>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</si>
  <si>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</si>
  <si>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</si>
  <si>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</si>
  <si>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</si>
  <si>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</si>
  <si>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</si>
  <si>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</si>
  <si>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</si>
  <si>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</si>
  <si>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</si>
  <si>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</si>
  <si>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</si>
  <si>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</si>
  <si>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</si>
  <si>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</si>
  <si>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</si>
  <si>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</si>
  <si>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</si>
  <si>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</si>
  <si>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</si>
  <si>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</si>
  <si>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</si>
  <si>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</si>
  <si>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</si>
  <si>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</si>
  <si>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</si>
  <si>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</si>
  <si>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</si>
  <si>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</si>
  <si>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</si>
  <si>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</si>
  <si>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</si>
  <si>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</si>
  <si>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</si>
  <si>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</si>
  <si>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</si>
  <si>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</si>
  <si>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</si>
  <si>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</si>
  <si>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</si>
  <si>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</si>
  <si>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</si>
  <si>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</si>
  <si>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</si>
  <si>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</si>
  <si>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</si>
  <si>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</si>
  <si>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</si>
  <si>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</si>
  <si>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</si>
  <si>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</si>
  <si>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</si>
  <si>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</si>
  <si>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</si>
  <si>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</si>
  <si>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</si>
  <si>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</si>
  <si>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</si>
  <si>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</si>
  <si>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</si>
  <si>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</si>
  <si>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</si>
  <si>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</si>
  <si>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</si>
  <si>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</si>
  <si>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</si>
  <si>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</si>
  <si>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</si>
  <si>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</si>
  <si>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</si>
  <si>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</si>
  <si>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</si>
  <si>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</si>
  <si>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</si>
  <si>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</si>
  <si>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</si>
  <si>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</si>
  <si>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</si>
  <si>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</si>
  <si>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</si>
  <si>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</si>
  <si>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</si>
  <si>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</si>
  <si>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</si>
  <si>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</si>
  <si>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</si>
  <si>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</si>
  <si>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</si>
  <si>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</si>
  <si>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</si>
  <si>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</si>
  <si>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</si>
  <si>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</si>
  <si>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</si>
  <si>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</si>
  <si>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</si>
  <si>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</si>
  <si>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</si>
  <si>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</si>
  <si>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</si>
  <si>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</si>
  <si>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</si>
  <si>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</si>
  <si>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</si>
  <si>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</si>
  <si>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</si>
  <si>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</si>
  <si>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</si>
  <si>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</si>
  <si>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</si>
  <si>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</si>
  <si>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</si>
  <si>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</si>
  <si>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</si>
  <si>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</si>
  <si>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</si>
  <si>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</si>
  <si>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</si>
  <si>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</si>
  <si>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</si>
  <si>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</si>
  <si>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</si>
  <si>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</si>
  <si>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</si>
  <si>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</si>
  <si>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</si>
  <si>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</si>
  <si>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</si>
  <si>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</si>
  <si>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</si>
  <si>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</si>
  <si>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</si>
  <si>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</si>
  <si>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</si>
  <si>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</si>
  <si>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</si>
  <si>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</si>
  <si>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</si>
  <si>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</si>
  <si>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</si>
  <si>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</si>
  <si>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</si>
  <si>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</si>
  <si>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</si>
  <si>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</si>
  <si>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</si>
  <si>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</si>
  <si>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</si>
  <si>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</si>
  <si>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</si>
  <si>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</si>
  <si>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</si>
  <si>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</si>
  <si>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</si>
  <si>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</si>
  <si>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</si>
  <si>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</si>
  <si>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</si>
  <si>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</si>
  <si>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</si>
  <si>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</si>
  <si>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</si>
  <si>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</si>
  <si>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</si>
  <si>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</si>
  <si>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</si>
  <si>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</si>
  <si>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</si>
  <si>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</si>
  <si>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</si>
  <si>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</si>
  <si>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</si>
  <si>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</si>
  <si>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</si>
  <si>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</si>
  <si>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</si>
  <si>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</si>
  <si>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</si>
  <si>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</si>
  <si>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</si>
  <si>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</si>
  <si>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</si>
  <si>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</si>
  <si>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</si>
  <si>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</si>
  <si>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</si>
  <si>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</si>
  <si>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</si>
  <si>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</si>
  <si>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</si>
  <si>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</si>
  <si>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</si>
  <si>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</si>
  <si>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</si>
  <si>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</si>
  <si>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</si>
  <si>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</si>
  <si>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</si>
  <si>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</si>
  <si>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</si>
  <si>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</si>
  <si>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</si>
  <si>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</si>
  <si>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</si>
  <si>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</si>
  <si>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</si>
  <si>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</si>
  <si>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</si>
  <si>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</si>
  <si>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</si>
  <si>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</si>
  <si>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</si>
  <si>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</si>
  <si>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</si>
  <si>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</si>
  <si>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</si>
  <si>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</si>
  <si>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</si>
  <si>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</si>
  <si>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</si>
  <si>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</si>
  <si>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</si>
  <si>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</si>
  <si>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</si>
  <si>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</si>
  <si>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</si>
  <si>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</si>
  <si>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</si>
  <si>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</si>
  <si>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</si>
  <si>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</si>
  <si>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</si>
  <si>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</si>
  <si>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</si>
  <si>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</si>
  <si>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</si>
  <si>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</si>
  <si>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</si>
  <si>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</si>
  <si>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</si>
  <si>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</si>
  <si>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</si>
  <si>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</si>
  <si>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</si>
  <si>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</si>
  <si>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</si>
  <si>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</si>
  <si>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</si>
  <si>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</si>
  <si>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</si>
  <si>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</si>
  <si>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</si>
  <si>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</si>
  <si>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</si>
  <si>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</si>
  <si>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</si>
  <si>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</si>
  <si>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</si>
  <si>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</si>
  <si>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</si>
  <si>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</si>
  <si>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</si>
  <si>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</si>
  <si>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</si>
  <si>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</si>
  <si>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</si>
  <si>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</si>
  <si>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</si>
  <si>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</si>
  <si>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</si>
  <si>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</si>
  <si>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</si>
  <si>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</si>
  <si>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</si>
  <si>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</si>
  <si>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</si>
  <si>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</si>
  <si>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</si>
  <si>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</si>
  <si>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</si>
  <si>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</si>
  <si>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</si>
  <si>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</si>
  <si>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</si>
  <si>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</si>
  <si>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</si>
  <si>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</si>
  <si>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</si>
  <si>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</si>
  <si>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</si>
  <si>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</si>
  <si>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</si>
  <si>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</si>
  <si>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</si>
  <si>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</si>
  <si>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</si>
  <si>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</si>
  <si>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</si>
  <si>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</si>
  <si>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</si>
  <si>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</si>
  <si>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</si>
  <si>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</si>
  <si>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</si>
  <si>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</si>
  <si>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</si>
  <si>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</si>
  <si>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</si>
  <si>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</si>
  <si>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</si>
  <si>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</si>
  <si>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</si>
  <si>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</si>
  <si>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</si>
  <si>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</si>
  <si>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</si>
  <si>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</si>
  <si>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</si>
  <si>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</si>
  <si>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</si>
  <si>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</si>
  <si>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</si>
  <si>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</si>
  <si>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</si>
  <si>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</si>
  <si>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</si>
  <si>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</si>
  <si>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</si>
  <si>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</si>
  <si>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</si>
  <si>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</si>
  <si>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</si>
  <si>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</si>
  <si>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</si>
  <si>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</si>
  <si>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</si>
  <si>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</si>
  <si>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</si>
  <si>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</si>
  <si>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</si>
  <si>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</si>
  <si>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</si>
  <si>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</si>
  <si>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</si>
  <si>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</si>
  <si>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</si>
  <si>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</si>
  <si>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</si>
  <si>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</si>
  <si>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</si>
  <si>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</si>
  <si>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</si>
  <si>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</si>
  <si>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</si>
  <si>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</si>
  <si>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</si>
  <si>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</si>
  <si>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</si>
  <si>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</si>
  <si>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</si>
  <si>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</si>
  <si>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</si>
  <si>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</si>
  <si>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</si>
  <si>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</si>
  <si>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</si>
  <si>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</si>
  <si>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</si>
  <si>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</si>
  <si>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</si>
  <si>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</si>
  <si>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</si>
  <si>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</si>
  <si>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</si>
  <si>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</si>
  <si>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</si>
  <si>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</si>
  <si>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</si>
  <si>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</si>
  <si>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</si>
  <si>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</si>
  <si>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</si>
  <si>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</si>
  <si>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</si>
  <si>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</si>
  <si>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</si>
  <si>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</si>
  <si>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</si>
  <si>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</si>
  <si>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</si>
  <si>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</si>
  <si>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</si>
  <si>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</si>
  <si>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</si>
  <si>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</si>
  <si>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</si>
  <si>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</si>
  <si>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</si>
  <si>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</si>
  <si>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</si>
  <si>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</si>
  <si>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</si>
  <si>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</si>
  <si>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</si>
  <si>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</si>
  <si>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</si>
  <si>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</si>
  <si>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</si>
  <si>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</si>
  <si>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</si>
  <si>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</si>
  <si>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</si>
  <si>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</si>
  <si>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</si>
  <si>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</si>
  <si>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</si>
  <si>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</si>
  <si>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</si>
  <si>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</si>
  <si>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</si>
  <si>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</si>
  <si>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</si>
  <si>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</si>
  <si>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</si>
  <si>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</si>
  <si>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</si>
  <si>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</si>
  <si>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</si>
  <si>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</si>
  <si>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</si>
  <si>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</si>
  <si>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</si>
  <si>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</si>
  <si>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</si>
  <si>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</si>
  <si>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</si>
  <si>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</si>
  <si>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</si>
  <si>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</si>
  <si>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</si>
  <si>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</si>
  <si>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</si>
  <si>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</si>
  <si>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</si>
  <si>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</si>
  <si>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</si>
  <si>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</si>
  <si>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</si>
  <si>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</si>
  <si>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</si>
  <si>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</si>
  <si>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</si>
  <si>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</si>
  <si>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</si>
  <si>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</si>
  <si>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</si>
  <si>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</si>
  <si>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</si>
  <si>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</si>
  <si>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</si>
  <si>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</si>
  <si>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</si>
  <si>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</si>
  <si>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</si>
  <si>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</si>
  <si>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</si>
  <si>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</si>
  <si>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</si>
  <si>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</si>
  <si>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</si>
  <si>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</si>
  <si>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</si>
  <si>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</si>
  <si>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</si>
  <si>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</si>
  <si>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</si>
  <si>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</si>
  <si>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</si>
  <si>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</si>
  <si>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</si>
  <si>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</si>
  <si>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</si>
  <si>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</si>
  <si>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</si>
  <si>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</si>
  <si>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</si>
  <si>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</si>
  <si>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</si>
  <si>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</si>
  <si>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</si>
  <si>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</si>
  <si>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</si>
  <si>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</si>
  <si>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</si>
  <si>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</si>
  <si>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</si>
  <si>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</si>
  <si>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</si>
  <si>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</si>
  <si>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</si>
  <si>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</si>
  <si>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</si>
  <si>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</si>
  <si>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</si>
  <si>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</si>
  <si>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</si>
  <si>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</si>
  <si>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</si>
  <si>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</si>
  <si>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</si>
  <si>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</si>
  <si>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</si>
  <si>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</si>
  <si>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</si>
  <si>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</si>
  <si>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</si>
  <si>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</si>
  <si>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</si>
  <si>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</si>
  <si>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</si>
  <si>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</si>
  <si>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</si>
  <si>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</si>
  <si>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</si>
  <si>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</si>
  <si>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</si>
  <si>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</si>
  <si>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</si>
  <si>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</si>
  <si>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</si>
  <si>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</si>
  <si>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</si>
  <si>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</si>
  <si>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</si>
  <si>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</si>
  <si>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</si>
  <si>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</si>
  <si>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</si>
  <si>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</si>
  <si>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</si>
  <si>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</si>
  <si>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</si>
  <si>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</si>
  <si>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</si>
  <si>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</si>
  <si>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</si>
  <si>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</si>
  <si>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</si>
  <si>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</si>
  <si>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</si>
  <si>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</si>
  <si>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</si>
  <si>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</si>
  <si>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</si>
  <si>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</si>
  <si>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</si>
  <si>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</si>
  <si>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</si>
  <si>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</si>
  <si>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</si>
  <si>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</si>
  <si>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</si>
  <si>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</si>
  <si>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</si>
  <si>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</si>
  <si>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</si>
  <si>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</si>
  <si>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</si>
  <si>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</si>
  <si>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</si>
  <si>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</si>
  <si>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</si>
  <si>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</si>
  <si>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</si>
  <si>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</si>
  <si>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</si>
  <si>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</si>
  <si>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</si>
  <si>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</si>
  <si>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</si>
  <si>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</si>
  <si>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</si>
  <si>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</si>
  <si>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</si>
  <si>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</si>
  <si>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</si>
  <si>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</si>
  <si>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</si>
  <si>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</si>
  <si>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</si>
  <si>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</si>
  <si>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</si>
  <si>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</si>
  <si>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</si>
  <si>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</si>
  <si>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</si>
  <si>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</si>
  <si>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</si>
  <si>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</si>
  <si>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</si>
  <si>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</si>
  <si>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</si>
  <si>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</si>
  <si>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</si>
  <si>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</si>
  <si>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</si>
  <si>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</si>
  <si>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</si>
  <si>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</si>
  <si>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</si>
  <si>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</si>
  <si>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</si>
  <si>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</si>
  <si>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</si>
  <si>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</si>
  <si>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</si>
  <si>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</si>
  <si>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</si>
  <si>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</si>
  <si>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</si>
  <si>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</si>
  <si>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</si>
  <si>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</si>
  <si>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</si>
  <si>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</si>
  <si>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</si>
  <si>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</si>
  <si>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</si>
  <si>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</si>
  <si>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</si>
  <si>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</si>
  <si>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</si>
  <si>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</si>
  <si>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</si>
  <si>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</si>
  <si>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</si>
  <si>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</si>
  <si>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</si>
  <si>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</si>
  <si>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</si>
  <si>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</si>
  <si>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</si>
  <si>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</si>
  <si>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</si>
  <si>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</si>
  <si>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</si>
  <si>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</si>
  <si>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</si>
  <si>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</si>
  <si>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</si>
  <si>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</si>
  <si>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</si>
  <si>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</si>
  <si>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</si>
  <si>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</si>
  <si>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</si>
  <si>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</si>
  <si>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</si>
  <si>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</si>
  <si>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</si>
  <si>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</si>
  <si>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</si>
  <si>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</si>
  <si>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</si>
  <si>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</si>
  <si>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</si>
  <si>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</si>
  <si>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</si>
  <si>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</si>
  <si>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</si>
  <si>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</si>
  <si>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</si>
  <si>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</si>
  <si>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</si>
  <si>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</si>
  <si>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</si>
  <si>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</si>
  <si>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</si>
  <si>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</si>
  <si>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</si>
  <si>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</si>
  <si>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</si>
  <si>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</si>
  <si>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</si>
  <si>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</si>
  <si>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</si>
  <si>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</si>
  <si>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</si>
  <si>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</si>
  <si>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</si>
  <si>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</si>
  <si>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</si>
  <si>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</si>
  <si>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</si>
  <si>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</si>
  <si>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</si>
  <si>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</si>
  <si>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</si>
  <si>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</si>
  <si>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</si>
  <si>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</si>
  <si>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</si>
  <si>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</si>
  <si>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</si>
  <si>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</si>
  <si>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</si>
  <si>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</si>
  <si>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</si>
  <si>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</si>
  <si>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</si>
  <si>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</si>
  <si>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</si>
  <si>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</si>
  <si>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</si>
  <si>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</si>
  <si>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</si>
  <si>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</si>
  <si>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</si>
  <si>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</si>
  <si>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</si>
  <si>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</si>
  <si>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</si>
  <si>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</si>
  <si>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</si>
  <si>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</si>
  <si>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</si>
  <si>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</si>
  <si>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</si>
  <si>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</si>
  <si>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</si>
  <si>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</si>
  <si>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</si>
  <si>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</si>
  <si>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</si>
  <si>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</si>
  <si>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</si>
  <si>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</si>
  <si>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</si>
  <si>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</si>
  <si>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</si>
  <si>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</si>
  <si>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</si>
  <si>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</si>
  <si>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</si>
  <si>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</si>
  <si>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</si>
  <si>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</si>
  <si>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</si>
  <si>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</si>
  <si>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</si>
  <si>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</si>
  <si>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</si>
  <si>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</si>
  <si>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</si>
  <si>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</si>
  <si>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</si>
  <si>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</si>
  <si>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</si>
  <si>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</si>
  <si>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</si>
  <si>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</si>
  <si>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</si>
  <si>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</si>
  <si>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</si>
  <si>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</si>
  <si>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</si>
  <si>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</si>
  <si>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</si>
  <si>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</si>
  <si>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</si>
  <si>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</si>
  <si>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</si>
  <si>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</si>
  <si>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</si>
  <si>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</si>
  <si>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</si>
  <si>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</si>
  <si>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</si>
  <si>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</si>
  <si>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</si>
  <si>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</si>
  <si>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</si>
  <si>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</si>
  <si>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</si>
  <si>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</si>
  <si>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</si>
  <si>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</si>
  <si>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</si>
  <si>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</si>
  <si>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</si>
  <si>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</si>
  <si>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</si>
  <si>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</si>
  <si>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</si>
  <si>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</si>
  <si>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</si>
  <si>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</si>
  <si>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</si>
  <si>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</si>
  <si>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</si>
  <si>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</si>
  <si>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</si>
  <si>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</si>
  <si>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</si>
  <si>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</si>
  <si>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</si>
  <si>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</si>
  <si>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</si>
  <si>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</si>
  <si>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</si>
  <si>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</si>
  <si>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</si>
  <si>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</si>
  <si>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</si>
  <si>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</si>
  <si>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</si>
  <si>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</si>
  <si>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</si>
  <si>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</si>
  <si>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</si>
  <si>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</si>
  <si>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</si>
  <si>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</si>
  <si>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</si>
  <si>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</si>
  <si>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</si>
  <si>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</si>
  <si>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</si>
  <si>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</si>
  <si>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</si>
  <si>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</si>
  <si>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</si>
  <si>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</si>
  <si>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</si>
  <si>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</si>
  <si>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</si>
  <si>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</si>
  <si>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</si>
  <si>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</si>
  <si>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</si>
  <si>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</si>
  <si>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</si>
  <si>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</si>
  <si>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</si>
  <si>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</si>
  <si>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</si>
  <si>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</si>
  <si>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</si>
  <si>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</si>
  <si>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</si>
  <si>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</si>
  <si>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</si>
  <si>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</si>
  <si>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</si>
  <si>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</si>
  <si>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</si>
  <si>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</si>
  <si>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</si>
  <si>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</si>
  <si>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</si>
  <si>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</si>
  <si>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</si>
  <si>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</si>
  <si>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</si>
  <si>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</si>
  <si>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</si>
  <si>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</si>
  <si>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</si>
  <si>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</si>
  <si>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</si>
  <si>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</si>
  <si>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</si>
  <si>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</si>
  <si>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</si>
  <si>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</si>
  <si>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</si>
  <si>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</si>
  <si>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</si>
  <si>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</si>
  <si>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</si>
  <si>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</si>
  <si>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</si>
  <si>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</si>
  <si>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</si>
  <si>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</si>
  <si>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</si>
  <si>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</si>
  <si>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</si>
  <si>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</si>
  <si>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</si>
  <si>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</si>
  <si>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</si>
  <si>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</si>
  <si>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</si>
  <si>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</si>
  <si>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</si>
  <si>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</si>
  <si>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</si>
  <si>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</si>
  <si>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</si>
  <si>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</si>
  <si>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</si>
  <si>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</si>
  <si>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</si>
  <si>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</si>
  <si>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</si>
  <si>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</si>
  <si>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</si>
  <si>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</si>
  <si>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</si>
  <si>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</si>
  <si>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</si>
  <si>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</si>
  <si>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</si>
  <si>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</si>
  <si>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</si>
  <si>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</si>
  <si>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</si>
  <si>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</si>
  <si>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</si>
  <si>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</si>
  <si>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</si>
  <si>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</si>
  <si>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</si>
  <si>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</si>
  <si>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</si>
  <si>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</si>
  <si>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</si>
  <si>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</si>
  <si>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</si>
  <si>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</si>
  <si>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</si>
  <si>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</si>
  <si>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</si>
  <si>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</si>
  <si>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</si>
  <si>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</si>
  <si>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</si>
  <si>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</si>
  <si>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</si>
  <si>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</si>
  <si>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</si>
  <si>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</si>
  <si>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</si>
  <si>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</si>
  <si>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</si>
  <si>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</si>
  <si>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</si>
  <si>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</si>
  <si>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</si>
  <si>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</si>
  <si>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</si>
  <si>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</si>
  <si>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</si>
  <si>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</si>
  <si>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</si>
  <si>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</si>
  <si>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</si>
  <si>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</si>
  <si>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</si>
  <si>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</si>
  <si>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</si>
  <si>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</si>
  <si>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</si>
  <si>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</si>
  <si>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</si>
  <si>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</si>
  <si>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</si>
  <si>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</si>
  <si>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</si>
  <si>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</si>
  <si>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</si>
  <si>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</si>
  <si>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</si>
  <si>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</si>
  <si>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</si>
  <si>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</si>
  <si>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</si>
  <si>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</si>
  <si>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</si>
  <si>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</si>
  <si>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</si>
  <si>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</si>
  <si>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</si>
  <si>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</si>
  <si>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</si>
  <si>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</si>
  <si>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</si>
  <si>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</si>
  <si>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</si>
  <si>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</si>
  <si>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</si>
  <si>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</si>
  <si>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</si>
  <si>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</si>
  <si>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</si>
  <si>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</si>
  <si>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</si>
  <si>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</si>
  <si>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</si>
  <si>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</si>
  <si>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</si>
  <si>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</si>
  <si>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</si>
  <si>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</si>
  <si>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</si>
  <si>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</si>
  <si>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</si>
  <si>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</si>
  <si>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</si>
  <si>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</si>
  <si>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</si>
  <si>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</si>
  <si>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</si>
  <si>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</si>
  <si>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</si>
  <si>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</si>
  <si>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</si>
  <si>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</si>
  <si>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</si>
  <si>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</si>
  <si>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</si>
  <si>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</si>
  <si>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</si>
  <si>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</si>
  <si>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</si>
  <si>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</si>
  <si>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</si>
  <si>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</si>
  <si>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</si>
  <si>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</si>
  <si>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</si>
  <si>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</si>
  <si>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</si>
  <si>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</si>
  <si>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</si>
  <si>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</si>
  <si>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</si>
  <si>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</si>
  <si>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</si>
  <si>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</si>
  <si>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</si>
  <si>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</si>
  <si>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</si>
  <si>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</si>
  <si>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</si>
  <si>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</si>
  <si>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</si>
  <si>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</si>
  <si>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</si>
  <si>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</si>
  <si>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</si>
  <si>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</si>
  <si>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</si>
  <si>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</si>
  <si>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</si>
  <si>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</si>
  <si>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</si>
  <si>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</si>
  <si>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</si>
  <si>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</si>
  <si>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</si>
  <si>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</si>
  <si>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</si>
  <si>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</si>
  <si>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</si>
  <si>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</si>
  <si>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</si>
  <si>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</si>
  <si>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</si>
  <si>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</si>
  <si>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</si>
  <si>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</si>
  <si>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</si>
  <si>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</si>
  <si>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</si>
  <si>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</si>
  <si>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</si>
  <si>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</si>
  <si>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</si>
  <si>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</si>
  <si>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</si>
  <si>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</si>
  <si>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</si>
  <si>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</si>
  <si>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</si>
  <si>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</si>
  <si>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</si>
  <si>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</si>
  <si>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</si>
  <si>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</si>
  <si>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</si>
  <si>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</si>
  <si>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</si>
  <si>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</si>
  <si>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</si>
  <si>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</si>
  <si>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</si>
  <si>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</si>
  <si>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</si>
  <si>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</si>
  <si>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</si>
  <si>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</si>
  <si>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</si>
  <si>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</si>
  <si>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</si>
  <si>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</si>
  <si>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</si>
  <si>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</si>
  <si>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</si>
  <si>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</si>
  <si>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</si>
  <si>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</si>
  <si>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</si>
  <si>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</si>
  <si>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</si>
  <si>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</si>
  <si>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</si>
  <si>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</si>
  <si>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</si>
  <si>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</si>
  <si>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</si>
  <si>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</si>
  <si>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</si>
  <si>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</si>
  <si>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</si>
  <si>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</si>
  <si>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</si>
  <si>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</si>
  <si>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</si>
  <si>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</si>
  <si>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</si>
  <si>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</si>
  <si>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</si>
  <si>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</si>
  <si>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</si>
  <si>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</si>
  <si>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</si>
  <si>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</si>
  <si>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</si>
  <si>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</si>
  <si>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</si>
  <si>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</si>
  <si>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</si>
  <si>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</si>
  <si>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</si>
  <si>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</si>
  <si>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</si>
  <si>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</si>
  <si>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</si>
  <si>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</si>
  <si>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</si>
  <si>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</si>
  <si>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</si>
  <si>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</si>
  <si>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</si>
  <si>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</si>
  <si>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</si>
  <si>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</si>
  <si>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</si>
  <si>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</si>
  <si>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</si>
  <si>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</si>
  <si>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</si>
  <si>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</si>
  <si>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</si>
  <si>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</si>
  <si>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</si>
  <si>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</si>
  <si>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</si>
  <si>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</si>
  <si>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</si>
  <si>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</si>
  <si>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</si>
  <si>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</si>
  <si>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</si>
  <si>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</si>
  <si>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</si>
  <si>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</si>
  <si>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</si>
  <si>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</si>
  <si>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</si>
  <si>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</si>
  <si>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</si>
  <si>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</si>
  <si>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</si>
  <si>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</si>
  <si>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</si>
  <si>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</si>
  <si>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</si>
  <si>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</si>
  <si>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</si>
  <si>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</si>
  <si>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</si>
  <si>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</si>
  <si>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</si>
  <si>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</si>
  <si>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</si>
  <si>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</si>
  <si>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</si>
  <si>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</si>
  <si>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</si>
  <si>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</si>
  <si>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</si>
  <si>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</si>
  <si>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</si>
  <si>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</si>
  <si>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</si>
  <si>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</si>
  <si>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</si>
  <si>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</si>
  <si>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</si>
  <si>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</si>
  <si>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</si>
  <si>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</si>
  <si>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</si>
  <si>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</si>
  <si>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</si>
  <si>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</si>
  <si>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</si>
  <si>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</si>
  <si>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</si>
  <si>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</si>
  <si>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</si>
  <si>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</si>
  <si>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</si>
  <si>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</si>
  <si>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</si>
  <si>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</si>
  <si>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</si>
  <si>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</si>
  <si>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</si>
  <si>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</si>
  <si>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</si>
  <si>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</si>
  <si>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</si>
  <si>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</si>
  <si>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</si>
  <si>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</si>
  <si>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</si>
  <si>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</si>
  <si>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</si>
  <si>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</si>
  <si>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</si>
  <si>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</si>
  <si>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</si>
  <si>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</si>
  <si>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</si>
  <si>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</si>
  <si>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</si>
  <si>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</si>
  <si>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</si>
  <si>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</si>
  <si>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</si>
  <si>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</si>
  <si>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</si>
  <si>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</si>
  <si>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</si>
  <si>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</si>
  <si>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</si>
  <si>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</si>
  <si>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</si>
  <si>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</si>
  <si>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</si>
  <si>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</si>
  <si>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</si>
  <si>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</si>
  <si>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</si>
  <si>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</si>
  <si>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</si>
  <si>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</si>
  <si>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</si>
  <si>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</si>
  <si>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</si>
  <si>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</si>
  <si>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</si>
  <si>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</si>
  <si>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</si>
  <si>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</si>
  <si>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</si>
  <si>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</si>
  <si>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</si>
  <si>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</si>
  <si>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</si>
  <si>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</si>
  <si>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</si>
  <si>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</si>
  <si>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</si>
  <si>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</si>
  <si>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</si>
  <si>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</si>
  <si>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</si>
  <si>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</si>
  <si>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</si>
  <si>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</si>
  <si>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</si>
  <si>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</si>
  <si>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</si>
  <si>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</si>
  <si>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</si>
  <si>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</si>
  <si>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</si>
  <si>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</si>
  <si>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</si>
  <si>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</si>
  <si>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</si>
  <si>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</si>
  <si>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</si>
  <si>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</si>
  <si>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</si>
  <si>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</si>
  <si>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</si>
  <si>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</si>
  <si>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</si>
  <si>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</si>
  <si>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</si>
  <si>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</si>
  <si>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</si>
  <si>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</si>
  <si>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</si>
  <si>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</si>
  <si>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</si>
  <si>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</si>
  <si>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</si>
  <si>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</si>
  <si>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</si>
  <si>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</si>
  <si>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</si>
  <si>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</si>
  <si>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</si>
  <si>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</si>
  <si>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</si>
  <si>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</si>
  <si>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</si>
  <si>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</si>
  <si>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</si>
  <si>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</si>
  <si>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</si>
  <si>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</si>
  <si>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</si>
  <si>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</si>
  <si>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</si>
  <si>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</si>
  <si>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</si>
  <si>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</si>
  <si>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</si>
  <si>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</si>
  <si>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</si>
  <si>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</si>
  <si>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</si>
  <si>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</si>
  <si>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</si>
  <si>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</si>
  <si>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</si>
  <si>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</si>
  <si>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</si>
  <si>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</si>
  <si>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</si>
  <si>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</si>
  <si>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</si>
  <si>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</si>
  <si>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</si>
  <si>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</si>
  <si>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</si>
  <si>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</si>
  <si>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</si>
  <si>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</si>
  <si>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</si>
  <si>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</si>
  <si>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</si>
  <si>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</si>
  <si>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</si>
  <si>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</si>
  <si>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</si>
  <si>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</si>
  <si>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</si>
  <si>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</si>
  <si>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</si>
  <si>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</si>
  <si>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</si>
  <si>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</si>
  <si>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</si>
  <si>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</si>
  <si>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</si>
  <si>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</si>
  <si>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</si>
  <si>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</si>
  <si>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</si>
  <si>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</si>
  <si>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</si>
  <si>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</si>
  <si>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</si>
  <si>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</si>
  <si>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</si>
  <si>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</si>
  <si>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</si>
  <si>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</si>
  <si>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</si>
  <si>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</si>
  <si>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</si>
  <si>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</si>
  <si>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</si>
  <si>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</si>
  <si>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</si>
  <si>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</si>
  <si>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</si>
  <si>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</si>
  <si>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</si>
  <si>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</si>
  <si>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</si>
  <si>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</si>
  <si>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</si>
  <si>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</si>
  <si>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</si>
  <si>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</si>
  <si>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</si>
  <si>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</si>
  <si>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</si>
  <si>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</si>
  <si>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</si>
  <si>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</si>
  <si>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</si>
  <si>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</si>
  <si>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</si>
  <si>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</si>
  <si>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</si>
  <si>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</si>
  <si>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</si>
  <si>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</si>
  <si>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</si>
  <si>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</si>
  <si>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</si>
  <si>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</si>
  <si>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</si>
  <si>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</si>
  <si>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</si>
  <si>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</si>
  <si>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</si>
  <si>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</si>
  <si>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</si>
  <si>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</si>
  <si>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</si>
  <si>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</si>
  <si>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</si>
  <si>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</si>
  <si>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</si>
  <si>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</si>
  <si>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</si>
  <si>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</si>
  <si>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</si>
  <si>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</si>
  <si>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</si>
  <si>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</si>
  <si>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</si>
  <si>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</si>
  <si>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</si>
  <si>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</si>
  <si>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</si>
  <si>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</si>
  <si>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</si>
  <si>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</si>
  <si>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</si>
  <si>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</si>
  <si>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</si>
  <si>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</si>
  <si>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</si>
  <si>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</si>
  <si>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</si>
  <si>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</si>
  <si>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</si>
  <si>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</si>
  <si>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</si>
  <si>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</si>
  <si>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</si>
  <si>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</si>
  <si>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</si>
  <si>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</si>
  <si>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</si>
  <si>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</si>
  <si>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</si>
  <si>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</si>
  <si>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</si>
  <si>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</si>
  <si>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</si>
  <si>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</si>
  <si>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</si>
  <si>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</si>
  <si>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</si>
  <si>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</si>
  <si>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</si>
  <si>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</si>
  <si>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</si>
  <si>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</si>
  <si>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</si>
  <si>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</si>
  <si>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</si>
  <si>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</si>
  <si>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</si>
  <si>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</si>
  <si>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</si>
  <si>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</si>
  <si>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</si>
  <si>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</si>
  <si>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</si>
  <si>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</si>
  <si>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</si>
  <si>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</si>
  <si>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</si>
  <si>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</si>
  <si>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</si>
  <si>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</si>
  <si>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</si>
  <si>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</si>
  <si>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</si>
  <si>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</si>
  <si>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</si>
  <si>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</si>
  <si>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</si>
  <si>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</si>
  <si>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</si>
  <si>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</si>
  <si>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</si>
  <si>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</si>
  <si>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</si>
  <si>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</si>
  <si>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</si>
  <si>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</si>
  <si>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</si>
  <si>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</si>
  <si>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</si>
  <si>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</si>
  <si>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</si>
  <si>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</si>
  <si>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</si>
  <si>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</si>
  <si>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</si>
  <si>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</si>
  <si>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</si>
  <si>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</si>
  <si>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</si>
  <si>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</si>
  <si>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</si>
  <si>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</si>
  <si>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</si>
  <si>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</si>
  <si>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</si>
  <si>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</si>
  <si>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</si>
  <si>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</si>
  <si>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</si>
  <si>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</si>
  <si>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</si>
  <si>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</si>
  <si>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</si>
  <si>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</si>
  <si>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</si>
  <si>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</si>
  <si>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</si>
  <si>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</si>
  <si>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</si>
  <si>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</si>
  <si>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</si>
  <si>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</si>
  <si>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</si>
  <si>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</si>
  <si>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</si>
  <si>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</si>
  <si>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</si>
  <si>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</si>
  <si>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</si>
  <si>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</si>
  <si>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</si>
  <si>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</si>
  <si>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</si>
  <si>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</si>
  <si>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</si>
  <si>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</si>
  <si>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</si>
  <si>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</si>
  <si>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</si>
  <si>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</si>
  <si>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</si>
  <si>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</si>
  <si>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</si>
  <si>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</si>
  <si>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</si>
  <si>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</si>
  <si>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</si>
  <si>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</si>
  <si>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</si>
  <si>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</si>
  <si>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</si>
  <si>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</si>
  <si>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</si>
  <si>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</si>
  <si>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</si>
  <si>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</si>
  <si>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</si>
  <si>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</si>
  <si>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</si>
  <si>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</si>
  <si>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</si>
  <si>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</si>
  <si>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</si>
  <si>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</si>
  <si>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</si>
  <si>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</si>
  <si>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</si>
  <si>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</si>
  <si>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</si>
  <si>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</si>
  <si>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</si>
  <si>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</si>
  <si>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</si>
  <si>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</si>
  <si>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</si>
  <si>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</si>
  <si>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</si>
  <si>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</si>
  <si>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</si>
  <si>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</si>
  <si>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</si>
  <si>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</si>
  <si>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</si>
  <si>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</si>
  <si>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</si>
  <si>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</si>
  <si>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</si>
  <si>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</si>
  <si>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</si>
  <si>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</si>
  <si>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</si>
  <si>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</si>
  <si>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</si>
  <si>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</si>
  <si>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</si>
  <si>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</si>
  <si>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</si>
  <si>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</si>
  <si>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</si>
  <si>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</si>
  <si>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</si>
  <si>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</si>
  <si>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</si>
  <si>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</si>
  <si>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</si>
  <si>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</si>
  <si>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</si>
  <si>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</si>
  <si>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</si>
  <si>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</si>
  <si>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</si>
  <si>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</si>
  <si>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</si>
  <si>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</si>
  <si>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</si>
  <si>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</si>
  <si>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</si>
  <si>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</si>
  <si>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</si>
  <si>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</si>
  <si>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</si>
  <si>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</si>
  <si>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</si>
  <si>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</si>
  <si>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</si>
  <si>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</si>
  <si>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</si>
  <si>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</si>
  <si>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</si>
  <si>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</si>
  <si>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</si>
  <si>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</si>
  <si>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</si>
  <si>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</si>
  <si>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</si>
  <si>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</si>
  <si>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</si>
  <si>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</si>
  <si>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</si>
  <si>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</si>
  <si>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</si>
  <si>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</si>
  <si>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</si>
  <si>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</si>
  <si>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</si>
  <si>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</si>
  <si>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</si>
  <si>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</si>
  <si>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</si>
  <si>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</si>
  <si>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</si>
  <si>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</si>
  <si>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</si>
  <si>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</si>
  <si>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</si>
  <si>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</si>
  <si>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</si>
  <si>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</si>
  <si>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</si>
  <si>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</si>
  <si>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</si>
  <si>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</si>
  <si>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</si>
  <si>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</si>
  <si>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</si>
  <si>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</si>
  <si>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</si>
  <si>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</si>
  <si>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</si>
  <si>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</si>
  <si>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</si>
  <si>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</si>
  <si>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</si>
  <si>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</si>
  <si>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</si>
  <si>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</si>
  <si>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</si>
  <si>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</si>
  <si>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</si>
  <si>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</si>
  <si>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</si>
  <si>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</si>
  <si>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</si>
  <si>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</si>
  <si>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</si>
  <si>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</si>
  <si>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</si>
  <si>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</si>
  <si>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</si>
  <si>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</si>
  <si>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</si>
  <si>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</si>
  <si>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</si>
  <si>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</si>
  <si>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</si>
  <si>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</si>
  <si>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</si>
  <si>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</si>
  <si>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</si>
  <si>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</si>
  <si>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</si>
  <si>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</si>
  <si>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</si>
  <si>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</si>
  <si>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</si>
  <si>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</si>
  <si>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</si>
  <si>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</si>
  <si>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</si>
  <si>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</si>
  <si>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</si>
  <si>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</si>
  <si>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</si>
  <si>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</si>
  <si>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</si>
  <si>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</si>
  <si>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</si>
  <si>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</si>
  <si>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</si>
  <si>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</si>
  <si>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</si>
  <si>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</si>
  <si>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</si>
  <si>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</si>
  <si>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</si>
  <si>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</si>
  <si>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</si>
  <si>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</si>
  <si>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</si>
  <si>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</si>
  <si>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</si>
  <si>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</si>
  <si>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</si>
  <si>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</si>
  <si>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</si>
  <si>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</si>
  <si>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</si>
  <si>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</si>
  <si>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</si>
  <si>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</si>
  <si>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</si>
  <si>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</si>
  <si>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</si>
  <si>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</si>
  <si>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</si>
  <si>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</si>
  <si>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</si>
  <si>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</si>
  <si>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</si>
  <si>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</si>
  <si>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</si>
  <si>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</si>
  <si>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</si>
  <si>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</si>
  <si>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</si>
  <si>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</si>
  <si>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</si>
  <si>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</si>
  <si>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</si>
  <si>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</si>
  <si>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</si>
  <si>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</si>
  <si>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</si>
  <si>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</si>
  <si>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</si>
  <si>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</si>
  <si>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</si>
  <si>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</si>
  <si>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</si>
  <si>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</si>
  <si>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</si>
  <si>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</si>
  <si>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</si>
  <si>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</si>
  <si>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</si>
  <si>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</si>
  <si>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</si>
  <si>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</si>
  <si>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</si>
  <si>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</si>
  <si>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</si>
  <si>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</si>
  <si>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</si>
  <si>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</si>
  <si>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</si>
  <si>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</si>
  <si>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</si>
  <si>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</si>
  <si>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</si>
  <si>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</si>
  <si>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</si>
  <si>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</si>
  <si>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</si>
  <si>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</si>
  <si>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</si>
  <si>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</si>
  <si>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</si>
  <si>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</si>
  <si>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</si>
  <si>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</si>
  <si>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</si>
  <si>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</si>
  <si>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</si>
  <si>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</si>
  <si>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</si>
  <si>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</si>
  <si>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</si>
  <si>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</si>
  <si>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</si>
  <si>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</si>
  <si>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</si>
  <si>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</si>
  <si>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</si>
  <si>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</si>
  <si>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</si>
  <si>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</si>
  <si>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</si>
  <si>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</si>
  <si>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</si>
  <si>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</si>
  <si>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</si>
  <si>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</si>
  <si>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</si>
  <si>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</si>
  <si>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</si>
  <si>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</si>
  <si>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</si>
  <si>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</si>
  <si>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</si>
  <si>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</si>
  <si>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</si>
  <si>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</si>
  <si>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</si>
  <si>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</si>
  <si>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</si>
  <si>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</si>
  <si>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</si>
  <si>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</si>
  <si>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</si>
  <si>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</si>
  <si>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</si>
  <si>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</si>
  <si>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</si>
  <si>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</si>
  <si>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</si>
  <si>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</si>
  <si>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</si>
  <si>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</si>
  <si>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</si>
  <si>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</si>
  <si>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</si>
  <si>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</si>
  <si>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</si>
  <si>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</si>
  <si>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</si>
  <si>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</si>
  <si>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</si>
  <si>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</si>
  <si>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</si>
  <si>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</si>
  <si>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</si>
  <si>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</si>
  <si>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</si>
  <si>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</si>
  <si>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</si>
  <si>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</si>
  <si>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</si>
  <si>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</si>
  <si>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</si>
  <si>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</si>
  <si>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</si>
  <si>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</si>
  <si>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</si>
  <si>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</si>
  <si>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</si>
  <si>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</si>
  <si>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</si>
  <si>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</si>
  <si>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</si>
  <si>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</si>
  <si>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</si>
  <si>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</si>
  <si>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</si>
  <si>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</si>
  <si>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</si>
  <si>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</si>
  <si>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</si>
  <si>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</si>
  <si>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</si>
  <si>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</si>
  <si>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</si>
  <si>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</si>
  <si>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</si>
  <si>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</si>
  <si>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</si>
  <si>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</si>
  <si>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</si>
  <si>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</si>
  <si>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</si>
  <si>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</si>
  <si>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</si>
  <si>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</si>
  <si>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</si>
  <si>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</si>
  <si>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</si>
  <si>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</si>
  <si>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</si>
  <si>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</si>
  <si>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</si>
  <si>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</si>
  <si>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</si>
  <si>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</si>
  <si>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</si>
  <si>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</si>
  <si>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</si>
  <si>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</si>
  <si>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</si>
  <si>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</si>
  <si>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</si>
  <si>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</si>
  <si>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</si>
  <si>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</si>
  <si>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</si>
  <si>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</si>
  <si>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</si>
  <si>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</si>
  <si>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</si>
  <si>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</si>
  <si>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</si>
  <si>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</si>
  <si>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</si>
  <si>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</si>
  <si>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</si>
  <si>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</si>
  <si>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</si>
  <si>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</si>
  <si>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</si>
  <si>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</si>
  <si>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</si>
  <si>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</si>
  <si>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</si>
  <si>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</si>
  <si>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</si>
  <si>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</si>
  <si>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</si>
  <si>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</si>
  <si>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</si>
  <si>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</si>
  <si>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</si>
  <si>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</si>
  <si>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</si>
  <si>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</si>
  <si>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</si>
  <si>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</si>
  <si>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</si>
  <si>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</si>
  <si>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</si>
  <si>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</si>
  <si>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</si>
  <si>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</si>
  <si>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</si>
  <si>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</si>
  <si>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</si>
  <si>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</si>
  <si>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</si>
  <si>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</si>
  <si>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</si>
  <si>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</si>
  <si>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</si>
  <si>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</si>
  <si>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</si>
  <si>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</si>
  <si>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</si>
  <si>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</si>
  <si>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</si>
  <si>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</si>
  <si>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</si>
  <si>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</si>
  <si>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</si>
  <si>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</si>
  <si>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</si>
  <si>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</si>
  <si>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</si>
  <si>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</si>
  <si>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</si>
  <si>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</si>
  <si>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</si>
  <si>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</si>
  <si>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</si>
  <si>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</si>
  <si>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</si>
  <si>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</si>
  <si>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</si>
  <si>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</si>
  <si>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</si>
  <si>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</si>
  <si>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</si>
  <si>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</si>
  <si>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</si>
  <si>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</si>
  <si>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</si>
  <si>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</si>
  <si>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</si>
  <si>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</si>
  <si>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</si>
  <si>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</si>
  <si>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</si>
  <si>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</si>
  <si>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</si>
  <si>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</si>
  <si>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</si>
  <si>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</si>
  <si>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</si>
  <si>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</si>
  <si>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</si>
  <si>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</si>
  <si>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</si>
  <si>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</si>
  <si>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</si>
  <si>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</si>
  <si>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</si>
  <si>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</si>
  <si>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</si>
  <si>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</si>
  <si>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</si>
  <si>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</si>
  <si>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</si>
  <si>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</si>
  <si>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</si>
  <si>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</si>
  <si>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</si>
  <si>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</si>
  <si>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</si>
  <si>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</si>
  <si>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</si>
  <si>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</si>
  <si>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</si>
  <si>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</si>
  <si>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</si>
  <si>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</si>
  <si>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</si>
  <si>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</si>
  <si>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</si>
  <si>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</si>
  <si>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</si>
  <si>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</si>
  <si>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</si>
  <si>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</si>
  <si>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</si>
  <si>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</si>
  <si>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</si>
  <si>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</si>
  <si>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</si>
  <si>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</si>
  <si>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</si>
  <si>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</si>
  <si>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</si>
  <si>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</si>
  <si>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</si>
  <si>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</si>
  <si>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</si>
  <si>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</si>
  <si>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</si>
  <si>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</si>
  <si>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</si>
  <si>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</si>
  <si>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</si>
  <si>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</si>
  <si>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</si>
  <si>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</si>
  <si>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</si>
  <si>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</si>
  <si>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</si>
  <si>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</si>
  <si>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</si>
  <si>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</si>
  <si>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</si>
  <si>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</si>
  <si>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</si>
  <si>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</si>
  <si>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</si>
  <si>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</si>
  <si>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</si>
  <si>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</si>
  <si>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</si>
  <si>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</si>
  <si>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</si>
  <si>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</si>
  <si>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</si>
  <si>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</si>
  <si>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</si>
  <si>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</si>
  <si>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</si>
  <si>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</si>
  <si>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</si>
  <si>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</si>
  <si>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</si>
  <si>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</si>
  <si>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</si>
  <si>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</si>
  <si>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</si>
  <si>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</si>
  <si>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</si>
  <si>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</si>
  <si>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</si>
  <si>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</si>
  <si>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</si>
  <si>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</si>
  <si>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</si>
  <si>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</si>
  <si>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</si>
  <si>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</si>
  <si>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</si>
  <si>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</si>
  <si>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</si>
  <si>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</si>
  <si>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</si>
  <si>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</si>
  <si>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</si>
  <si>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</si>
  <si>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</si>
  <si>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</si>
  <si>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</si>
  <si>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</si>
  <si>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</si>
  <si>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</si>
  <si>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</si>
  <si>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</si>
  <si>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</si>
  <si>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</si>
  <si>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</si>
  <si>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</si>
  <si>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</si>
  <si>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</si>
  <si>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</si>
  <si>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</si>
  <si>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</si>
  <si>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</si>
  <si>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</si>
  <si>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</si>
  <si>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</si>
  <si>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</si>
  <si>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</si>
  <si>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</si>
  <si>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</si>
  <si>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</si>
  <si>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</si>
  <si>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</si>
  <si>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</si>
  <si>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</si>
  <si>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</si>
  <si>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</si>
  <si>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</si>
  <si>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</si>
  <si>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</si>
  <si>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</si>
  <si>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</si>
  <si>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</si>
  <si>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</si>
  <si>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</si>
  <si>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</si>
  <si>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</si>
  <si>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</si>
  <si>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</si>
  <si>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</si>
  <si>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</si>
  <si>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</si>
  <si>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</si>
  <si>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</si>
  <si>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</si>
  <si>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</si>
  <si>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</si>
  <si>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</si>
  <si>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</si>
  <si>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</si>
  <si>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</si>
  <si>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</si>
  <si>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</si>
  <si>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</si>
  <si>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</si>
  <si>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</si>
  <si>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</si>
  <si>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</si>
  <si>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</si>
  <si>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</si>
  <si>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</si>
  <si>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</si>
  <si>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</si>
  <si>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</si>
  <si>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</si>
  <si>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</si>
  <si>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</si>
  <si>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</si>
  <si>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</si>
  <si>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</si>
  <si>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</si>
  <si>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</si>
  <si>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</si>
  <si>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</si>
  <si>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</si>
  <si>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</si>
  <si>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</si>
  <si>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</si>
  <si>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</si>
  <si>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</si>
  <si>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</si>
  <si>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</si>
  <si>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</si>
  <si>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</si>
  <si>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</si>
  <si>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</si>
  <si>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</si>
  <si>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</si>
  <si>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</si>
  <si>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</si>
  <si>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</si>
  <si>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</si>
  <si>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</si>
  <si>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</si>
  <si>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</si>
  <si>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</si>
  <si>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</si>
  <si>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</si>
  <si>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</si>
  <si>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</si>
  <si>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</si>
  <si>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</si>
  <si>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</si>
  <si>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</si>
  <si>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</si>
  <si>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</si>
  <si>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</si>
  <si>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</si>
  <si>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</si>
  <si>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</si>
  <si>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</si>
  <si>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</si>
  <si>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</si>
  <si>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</si>
  <si>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</si>
  <si>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</si>
  <si>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</si>
  <si>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</si>
  <si>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</si>
  <si>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</si>
  <si>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</si>
  <si>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</si>
  <si>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</si>
  <si>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</si>
  <si>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</si>
  <si>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</si>
  <si>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</si>
  <si>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</si>
  <si>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</si>
  <si>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</si>
  <si>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</si>
  <si>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</si>
  <si>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</si>
  <si>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</si>
  <si>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</si>
  <si>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</si>
  <si>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</si>
  <si>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</si>
  <si>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</si>
  <si>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</si>
  <si>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</si>
  <si>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</si>
  <si>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</si>
  <si>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</si>
  <si>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</si>
  <si>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</si>
  <si>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</si>
  <si>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</si>
  <si>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</si>
  <si>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</si>
  <si>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</si>
  <si>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</si>
  <si>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</si>
  <si>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</si>
  <si>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</si>
  <si>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</si>
  <si>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</si>
  <si>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</si>
  <si>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</si>
  <si>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</si>
  <si>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</si>
  <si>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</si>
  <si>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</si>
  <si>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</si>
  <si>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</si>
  <si>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</si>
  <si>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</si>
  <si>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</si>
  <si>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</si>
  <si>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</si>
  <si>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</si>
  <si>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</si>
  <si>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</si>
  <si>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</si>
  <si>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</si>
  <si>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</si>
  <si>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</si>
  <si>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</si>
  <si>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</si>
  <si>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</si>
  <si>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</si>
  <si>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</si>
  <si>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</si>
  <si>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</si>
  <si>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</si>
  <si>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</si>
  <si>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</si>
  <si>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</si>
  <si>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</si>
  <si>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</si>
  <si>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</si>
  <si>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</si>
  <si>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</si>
  <si>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</si>
  <si>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</si>
  <si>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</si>
  <si>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</si>
  <si>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</si>
  <si>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</si>
  <si>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</si>
  <si>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</si>
  <si>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</si>
  <si>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</si>
  <si>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</si>
  <si>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</si>
  <si>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</si>
  <si>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</si>
  <si>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</si>
  <si>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</si>
  <si>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</si>
  <si>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</si>
  <si>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</si>
  <si>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</si>
  <si>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</si>
  <si>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</si>
  <si>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</si>
  <si>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</si>
  <si>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</si>
  <si>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</si>
  <si>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</si>
  <si>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</si>
  <si>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</si>
  <si>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</si>
  <si>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</si>
  <si>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</si>
  <si>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</si>
  <si>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</si>
  <si>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</si>
  <si>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</si>
  <si>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</si>
  <si>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</si>
  <si>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</si>
  <si>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</si>
  <si>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</si>
  <si>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</si>
  <si>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</si>
  <si>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</si>
  <si>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</si>
  <si>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</si>
  <si>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</si>
  <si>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</si>
  <si>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</si>
  <si>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</si>
  <si>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</si>
  <si>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</si>
  <si>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</si>
  <si>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</si>
  <si>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</si>
  <si>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</si>
  <si>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</si>
  <si>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</si>
  <si>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</si>
  <si>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</si>
  <si>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</si>
  <si>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</si>
  <si>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</si>
  <si>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</si>
  <si>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</si>
  <si>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</si>
  <si>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</si>
  <si>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</si>
  <si>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</si>
  <si>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</si>
  <si>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</si>
  <si>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</si>
  <si>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</si>
  <si>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</si>
  <si>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</si>
  <si>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</si>
  <si>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</si>
  <si>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</si>
  <si>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</si>
  <si>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</si>
  <si>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</si>
  <si>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</si>
  <si>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</si>
  <si>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</si>
  <si>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</si>
  <si>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</si>
  <si>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</si>
  <si>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</si>
  <si>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</si>
  <si>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</si>
  <si>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</si>
  <si>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</si>
  <si>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</si>
  <si>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</si>
  <si>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</si>
  <si>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</si>
  <si>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</si>
  <si>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</si>
  <si>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</si>
  <si>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</si>
  <si>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</si>
  <si>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</si>
  <si>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</si>
  <si>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</si>
  <si>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</si>
  <si>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</si>
  <si>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</si>
  <si>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</si>
  <si>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</si>
  <si>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</si>
  <si>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</si>
  <si>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</si>
  <si>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</si>
  <si>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</si>
  <si>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</si>
  <si>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</si>
  <si>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</si>
  <si>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</si>
  <si>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</si>
  <si>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</si>
  <si>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</si>
  <si>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</si>
  <si>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</si>
  <si>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</si>
  <si>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</si>
  <si>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</si>
  <si>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</si>
  <si>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</si>
  <si>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</si>
  <si>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</si>
  <si>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</si>
  <si>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</si>
  <si>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</si>
  <si>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</si>
  <si>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</si>
  <si>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</si>
  <si>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</si>
  <si>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</si>
  <si>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</si>
  <si>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</si>
  <si>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</si>
  <si>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</si>
  <si>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</si>
  <si>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</si>
  <si>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</si>
  <si>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</si>
  <si>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</si>
  <si>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</si>
  <si>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</si>
  <si>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</si>
  <si>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</si>
  <si>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</si>
  <si>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</si>
  <si>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</si>
  <si>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</si>
  <si>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</si>
  <si>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</si>
  <si>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</si>
  <si>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</si>
  <si>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</si>
  <si>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</si>
  <si>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</si>
  <si>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</si>
  <si>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</si>
  <si>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</si>
  <si>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</si>
  <si>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</si>
  <si>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</si>
  <si>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</si>
  <si>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</si>
  <si>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</si>
  <si>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</si>
  <si>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</si>
  <si>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</si>
  <si>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</si>
  <si>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</si>
  <si>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</si>
  <si>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</si>
  <si>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</si>
  <si>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</si>
  <si>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</si>
  <si>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</si>
  <si>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</si>
  <si>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</si>
  <si>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</si>
  <si>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</si>
  <si>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</si>
  <si>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</si>
  <si>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</si>
  <si>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</si>
  <si>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</si>
  <si>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</si>
  <si>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</si>
  <si>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</si>
  <si>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</si>
  <si>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</si>
  <si>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</si>
  <si>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</si>
  <si>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</si>
  <si>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</si>
  <si>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</si>
  <si>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</si>
  <si>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</si>
  <si>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</si>
  <si>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</si>
  <si>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</si>
  <si>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</si>
  <si>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</si>
  <si>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</si>
  <si>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</si>
  <si>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</si>
  <si>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</si>
  <si>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</si>
  <si>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</si>
  <si>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</si>
  <si>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</si>
  <si>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</si>
  <si>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</si>
  <si>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</si>
  <si>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</si>
  <si>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</si>
  <si>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</si>
  <si>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</si>
  <si>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</si>
  <si>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</si>
  <si>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</si>
  <si>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</si>
  <si>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</si>
  <si>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</si>
  <si>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</si>
  <si>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</si>
  <si>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</si>
  <si>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</si>
  <si>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</si>
  <si>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</si>
  <si>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</si>
  <si>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</si>
  <si>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</si>
  <si>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</si>
  <si>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</si>
  <si>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</si>
  <si>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</si>
  <si>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</si>
  <si>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</si>
  <si>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</si>
  <si>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</si>
  <si>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</si>
  <si>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</si>
  <si>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</si>
  <si>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</si>
  <si>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</si>
  <si>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</si>
  <si>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</si>
  <si>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</si>
  <si>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</si>
  <si>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</si>
  <si>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</si>
  <si>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</si>
  <si>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</si>
  <si>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</si>
  <si>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</si>
  <si>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</si>
  <si>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</si>
  <si>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</si>
  <si>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</si>
  <si>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</si>
  <si>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</si>
  <si>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</si>
  <si>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</si>
  <si>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</si>
  <si>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</si>
  <si>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</si>
  <si>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</si>
  <si>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</si>
  <si>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</si>
  <si>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</si>
  <si>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</si>
  <si>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</si>
  <si>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</si>
  <si>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</si>
  <si>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</si>
  <si>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</si>
  <si>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</si>
  <si>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</si>
  <si>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</si>
  <si>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</si>
  <si>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</si>
  <si>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</si>
  <si>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</si>
  <si>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</si>
  <si>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</si>
  <si>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</si>
  <si>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</si>
  <si>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</si>
  <si>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</si>
  <si>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</si>
  <si>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</si>
  <si>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</si>
  <si>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</si>
  <si>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</si>
  <si>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</si>
  <si>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</si>
  <si>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</si>
  <si>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</si>
  <si>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</si>
  <si>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</si>
  <si>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</si>
  <si>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</si>
  <si>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</si>
  <si>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</si>
  <si>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</si>
  <si>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</si>
  <si>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</si>
  <si>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</si>
  <si>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</si>
  <si>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</si>
  <si>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</si>
  <si>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</si>
  <si>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</si>
  <si>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</si>
  <si>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</si>
  <si>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</si>
  <si>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</si>
  <si>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</si>
  <si>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</si>
  <si>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</si>
  <si>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</si>
  <si>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</si>
  <si>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</si>
  <si>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</si>
  <si>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</si>
  <si>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</si>
  <si>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</si>
  <si>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</si>
  <si>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</si>
  <si>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</si>
  <si>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</si>
  <si>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</si>
  <si>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</si>
  <si>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</si>
  <si>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</si>
  <si>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</si>
  <si>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</si>
  <si>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</si>
  <si>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</si>
  <si>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</si>
  <si>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</si>
  <si>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</si>
  <si>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</si>
  <si>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</si>
  <si>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</si>
  <si>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</si>
  <si>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</si>
  <si>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</si>
  <si>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</si>
  <si>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</si>
  <si>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</si>
  <si>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</si>
  <si>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</si>
  <si>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</si>
  <si>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</si>
  <si>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</si>
  <si>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</si>
  <si>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</si>
  <si>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</si>
  <si>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</si>
  <si>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</si>
  <si>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</si>
  <si>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</si>
  <si>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</si>
  <si>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</si>
  <si>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</si>
  <si>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</si>
  <si>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</si>
  <si>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</si>
  <si>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</si>
  <si>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</si>
  <si>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</si>
  <si>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</si>
  <si>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</si>
  <si>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</si>
  <si>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</si>
  <si>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</si>
  <si>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</si>
  <si>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</si>
  <si>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</si>
  <si>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</si>
  <si>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</si>
  <si>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</si>
  <si>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</si>
  <si>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</si>
  <si>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</si>
  <si>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</si>
  <si>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</si>
  <si>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</si>
  <si>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</si>
  <si>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</si>
  <si>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</si>
  <si>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</si>
  <si>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</si>
  <si>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</si>
  <si>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</si>
  <si>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</si>
  <si>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</si>
  <si>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</si>
  <si>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</si>
  <si>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</si>
  <si>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</si>
  <si>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</si>
  <si>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</si>
  <si>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</si>
  <si>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</si>
  <si>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</si>
  <si>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</si>
  <si>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</si>
  <si>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</si>
  <si>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</si>
  <si>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</si>
  <si>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</si>
  <si>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</si>
  <si>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</si>
  <si>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</si>
  <si>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</si>
  <si>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</si>
  <si>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</si>
  <si>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</si>
  <si>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</si>
  <si>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</si>
  <si>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</si>
  <si>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</si>
  <si>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</si>
  <si>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</si>
  <si>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</si>
  <si>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</si>
  <si>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</si>
  <si>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</si>
  <si>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</si>
  <si>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</si>
  <si>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</si>
  <si>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</si>
  <si>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</si>
  <si>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</si>
  <si>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</si>
  <si>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</si>
  <si>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</si>
  <si>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</si>
  <si>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</si>
  <si>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</si>
  <si>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</si>
  <si>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</si>
  <si>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</si>
  <si>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</si>
  <si>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</si>
  <si>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</si>
  <si>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</si>
  <si>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</si>
  <si>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</si>
  <si>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</si>
  <si>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</si>
  <si>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</si>
  <si>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</si>
  <si>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</si>
  <si>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</si>
  <si>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</si>
  <si>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</si>
  <si>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</si>
  <si>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</si>
  <si>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</si>
  <si>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</si>
  <si>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</si>
  <si>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</si>
  <si>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</si>
  <si>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</si>
  <si>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</si>
  <si>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</si>
  <si>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</si>
  <si>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</si>
  <si>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</si>
  <si>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</si>
  <si>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</si>
  <si>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</si>
  <si>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</si>
  <si>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</si>
  <si>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</si>
  <si>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</si>
  <si>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</si>
  <si>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</si>
  <si>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</si>
  <si>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</si>
  <si>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</si>
  <si>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</si>
  <si>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</si>
  <si>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</si>
  <si>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</si>
  <si>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</si>
  <si>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</si>
  <si>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</si>
  <si>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</si>
  <si>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</si>
  <si>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</si>
  <si>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</si>
  <si>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</si>
  <si>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</si>
  <si>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</si>
  <si>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</si>
  <si>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</si>
  <si>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</si>
  <si>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</si>
  <si>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</si>
  <si>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</si>
  <si>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</si>
  <si>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</si>
  <si>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</si>
  <si>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</si>
  <si>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</si>
  <si>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</si>
  <si>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</si>
  <si>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</si>
  <si>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</si>
  <si>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</si>
  <si>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</si>
  <si>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</si>
  <si>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</si>
  <si>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</si>
  <si>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</si>
  <si>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</si>
  <si>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</si>
  <si>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</si>
  <si>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</si>
  <si>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</si>
  <si>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</si>
  <si>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</si>
  <si>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</si>
  <si>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</si>
  <si>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</si>
  <si>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</si>
  <si>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</si>
  <si>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</si>
  <si>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</si>
  <si>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</si>
  <si>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</si>
  <si>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</si>
  <si>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</si>
  <si>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</si>
  <si>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</si>
  <si>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</si>
  <si>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</si>
  <si>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</si>
  <si>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</si>
  <si>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</si>
  <si>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</si>
  <si>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</si>
  <si>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</si>
  <si>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</si>
  <si>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</si>
  <si>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</si>
  <si>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</si>
  <si>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</si>
  <si>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</si>
  <si>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</si>
  <si>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</si>
  <si>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</si>
  <si>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</si>
  <si>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</si>
  <si>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</si>
  <si>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</si>
  <si>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</si>
  <si>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</si>
  <si>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</si>
  <si>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</si>
  <si>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</si>
  <si>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</si>
  <si>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</si>
  <si>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</si>
  <si>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</si>
  <si>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</si>
  <si>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</si>
  <si>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</si>
  <si>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</si>
  <si>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</si>
  <si>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</si>
  <si>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</si>
  <si>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</si>
  <si>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</si>
  <si>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</si>
  <si>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</si>
  <si>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</si>
  <si>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</si>
  <si>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</si>
  <si>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</si>
  <si>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</si>
  <si>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</si>
  <si>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</si>
  <si>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</si>
  <si>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</si>
  <si>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</si>
  <si>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</si>
  <si>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</si>
  <si>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</si>
  <si>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</si>
  <si>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</si>
  <si>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</si>
  <si>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</si>
  <si>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</si>
  <si>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</si>
  <si>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</si>
  <si>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</si>
  <si>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</si>
  <si>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</si>
  <si>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</si>
  <si>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</si>
  <si>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</si>
  <si>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</si>
  <si>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</si>
  <si>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</si>
  <si>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</si>
  <si>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</si>
  <si>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</si>
  <si>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</si>
  <si>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</si>
  <si>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</si>
  <si>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</si>
  <si>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</si>
  <si>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</si>
  <si>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</si>
  <si>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</si>
  <si>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</si>
  <si>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</si>
  <si>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</si>
  <si>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</si>
  <si>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</si>
  <si>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</si>
  <si>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</si>
  <si>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</si>
  <si>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</si>
  <si>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</si>
  <si>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</si>
  <si>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</si>
  <si>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</si>
  <si>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</si>
  <si>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</si>
  <si>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</si>
  <si>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</si>
  <si>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</si>
  <si>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</si>
  <si>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</si>
  <si>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</si>
  <si>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</si>
  <si>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</si>
  <si>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</si>
  <si>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</si>
  <si>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</si>
  <si>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</si>
  <si>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</si>
  <si>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</si>
  <si>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</si>
  <si>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</si>
  <si>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</si>
  <si>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</si>
  <si>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</si>
  <si>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</si>
  <si>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</si>
  <si>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</si>
  <si>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</si>
  <si>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</si>
  <si>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</si>
  <si>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</si>
  <si>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</si>
  <si>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</si>
  <si>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</si>
  <si>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</si>
  <si>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</si>
  <si>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</si>
  <si>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</si>
  <si>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</si>
  <si>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</si>
  <si>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</si>
  <si>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</si>
  <si>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</si>
  <si>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</si>
  <si>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</si>
  <si>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</si>
  <si>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</si>
  <si>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</si>
  <si>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</si>
  <si>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</si>
  <si>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</si>
  <si>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</si>
  <si>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</si>
  <si>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</si>
  <si>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</si>
  <si>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</si>
  <si>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</si>
  <si>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</si>
  <si>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</si>
  <si>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</si>
  <si>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</si>
  <si>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</si>
  <si>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</si>
  <si>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</si>
  <si>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</si>
  <si>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</si>
  <si>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</si>
  <si>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</si>
  <si>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</si>
  <si>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</si>
  <si>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</si>
  <si>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</si>
  <si>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</si>
  <si>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</si>
  <si>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</si>
  <si>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</si>
  <si>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</si>
  <si>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</si>
  <si>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</si>
  <si>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</si>
  <si>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</si>
  <si>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</si>
  <si>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</si>
  <si>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</si>
  <si>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</si>
  <si>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</si>
  <si>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</si>
  <si>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</si>
  <si>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</si>
  <si>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</si>
  <si>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</si>
  <si>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</si>
  <si>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</si>
  <si>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</si>
  <si>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</si>
  <si>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</si>
  <si>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</si>
  <si>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</si>
  <si>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</si>
  <si>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</si>
  <si>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</si>
  <si>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</si>
  <si>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</si>
  <si>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</si>
  <si>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</si>
  <si>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</si>
  <si>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</si>
  <si>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</si>
  <si>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</si>
  <si>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</si>
  <si>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</si>
  <si>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</si>
  <si>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</si>
  <si>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</si>
  <si>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</si>
  <si>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</si>
  <si>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</si>
  <si>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</si>
  <si>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</si>
  <si>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</si>
  <si>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</si>
  <si>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</si>
  <si>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</si>
  <si>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</si>
  <si>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</si>
  <si>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</si>
  <si>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</si>
  <si>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</si>
  <si>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</si>
  <si>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</si>
  <si>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</si>
  <si>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</si>
  <si>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</si>
  <si>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</si>
  <si>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</si>
  <si>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</si>
  <si>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</si>
  <si>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</si>
  <si>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</si>
  <si>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</si>
  <si>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</si>
  <si>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</si>
  <si>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</si>
  <si>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</si>
  <si>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</si>
  <si>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</si>
  <si>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</si>
  <si>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</si>
  <si>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</si>
  <si>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</si>
  <si>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</si>
  <si>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</si>
  <si>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</si>
  <si>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</si>
  <si>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</si>
  <si>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</si>
  <si>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</si>
  <si>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</si>
  <si>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</si>
  <si>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</si>
  <si>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</si>
  <si>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</si>
  <si>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</si>
  <si>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</si>
  <si>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</si>
  <si>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</si>
  <si>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</si>
  <si>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</si>
  <si>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</si>
  <si>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</si>
  <si>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</si>
  <si>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</si>
  <si>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</si>
  <si>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</si>
  <si>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</si>
  <si>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</si>
  <si>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</si>
  <si>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</si>
  <si>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</si>
  <si>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</si>
  <si>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</si>
  <si>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</si>
  <si>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</si>
  <si>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</si>
  <si>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</si>
  <si>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</si>
  <si>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</si>
  <si>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</si>
  <si>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</si>
  <si>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</si>
  <si>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</si>
  <si>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</si>
  <si>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</si>
  <si>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</si>
  <si>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</si>
  <si>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</si>
  <si>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</si>
  <si>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</si>
  <si>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</si>
  <si>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</si>
  <si>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</si>
  <si>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</si>
  <si>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</si>
  <si>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</si>
  <si>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</si>
  <si>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</si>
  <si>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</si>
  <si>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</si>
  <si>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</si>
  <si>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</si>
  <si>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</si>
  <si>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</si>
  <si>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</si>
  <si>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</si>
  <si>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</si>
  <si>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</si>
  <si>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</si>
  <si>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</si>
  <si>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</si>
  <si>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</si>
  <si>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</si>
  <si>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</si>
  <si>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</si>
  <si>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</si>
  <si>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</si>
  <si>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</si>
  <si>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</si>
  <si>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</si>
  <si>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</si>
  <si>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</si>
  <si>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</si>
  <si>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</si>
  <si>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</si>
  <si>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</si>
  <si>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</si>
  <si>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</si>
  <si>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</si>
  <si>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</si>
  <si>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</si>
  <si>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</si>
  <si>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</si>
  <si>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</si>
  <si>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</si>
  <si>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</si>
  <si>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</si>
  <si>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</si>
  <si>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</si>
  <si>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</si>
  <si>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</si>
  <si>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</si>
  <si>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</si>
  <si>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</si>
  <si>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</si>
  <si>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</si>
  <si>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</si>
  <si>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</si>
  <si>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</si>
  <si>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</si>
  <si>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</si>
  <si>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</si>
  <si>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</si>
  <si>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</si>
  <si>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</si>
  <si>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</si>
  <si>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</si>
  <si>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</si>
  <si>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</si>
  <si>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</si>
  <si>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</si>
  <si>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</si>
  <si>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</si>
  <si>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</si>
  <si>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</si>
  <si>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</si>
  <si>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</si>
  <si>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</si>
  <si>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</si>
  <si>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</si>
  <si>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</si>
  <si>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</si>
  <si>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</si>
  <si>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</si>
  <si>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</si>
  <si>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</si>
  <si>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</si>
  <si>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</si>
  <si>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</si>
  <si>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</si>
  <si>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</si>
  <si>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</si>
  <si>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</si>
  <si>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</si>
  <si>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</si>
  <si>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</si>
  <si>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</si>
  <si>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</si>
  <si>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</si>
  <si>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</si>
  <si>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</si>
  <si>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</si>
  <si>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</si>
  <si>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</si>
  <si>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</si>
  <si>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</si>
  <si>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</si>
  <si>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</si>
  <si>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</si>
  <si>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</si>
  <si>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</si>
  <si>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</si>
  <si>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</si>
  <si>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</si>
  <si>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</si>
  <si>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</si>
  <si>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</si>
  <si>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</si>
  <si>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</si>
  <si>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</si>
  <si>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</si>
  <si>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</si>
  <si>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</si>
  <si>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</si>
  <si>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</si>
  <si>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</si>
  <si>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</si>
  <si>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</si>
  <si>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</si>
  <si>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</si>
  <si>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</si>
  <si>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</si>
  <si>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</si>
  <si>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</si>
  <si>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</si>
  <si>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</si>
  <si>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</si>
  <si>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</si>
  <si>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</si>
  <si>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</si>
  <si>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</si>
  <si>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</si>
  <si>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</si>
  <si>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</si>
  <si>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</si>
  <si>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</si>
  <si>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</si>
  <si>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</si>
  <si>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</si>
  <si>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</si>
  <si>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</si>
  <si>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</si>
  <si>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</si>
  <si>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</si>
  <si>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</si>
  <si>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</si>
  <si>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</si>
  <si>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</si>
  <si>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</si>
  <si>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</si>
  <si>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</si>
  <si>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</si>
  <si>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</si>
  <si>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</si>
  <si>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</si>
  <si>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</si>
  <si>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</si>
  <si>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</si>
  <si>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</si>
  <si>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</si>
  <si>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</si>
  <si>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</si>
  <si>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</si>
  <si>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</si>
  <si>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</si>
  <si>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</si>
  <si>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</si>
  <si>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</si>
  <si>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</si>
  <si>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</si>
  <si>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</si>
  <si>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</si>
  <si>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</si>
  <si>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</si>
  <si>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</si>
  <si>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</si>
  <si>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</si>
  <si>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</si>
  <si>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</si>
  <si>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</si>
  <si>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</si>
  <si>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</si>
  <si>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</si>
  <si>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</si>
  <si>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</si>
  <si>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</si>
  <si>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</si>
  <si>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</si>
  <si>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</si>
  <si>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</si>
  <si>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</si>
  <si>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</si>
  <si>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</si>
  <si>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</si>
  <si>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</si>
  <si>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</si>
  <si>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</si>
  <si>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</si>
  <si>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</si>
  <si>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</si>
  <si>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</si>
  <si>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</si>
  <si>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</si>
  <si>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</si>
  <si>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</si>
  <si>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</si>
  <si>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</si>
  <si>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</si>
  <si>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</si>
  <si>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</si>
  <si>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</si>
  <si>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</si>
  <si>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</si>
  <si>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</si>
  <si>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</si>
  <si>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</si>
  <si>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</si>
  <si>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</si>
  <si>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</si>
  <si>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</si>
  <si>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</si>
  <si>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</si>
  <si>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</si>
  <si>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</si>
  <si>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</si>
  <si>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</si>
  <si>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</si>
  <si>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</si>
  <si>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</si>
  <si>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</si>
  <si>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</si>
  <si>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</si>
  <si>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</si>
  <si>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</si>
  <si>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</si>
  <si>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</si>
  <si>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</si>
  <si>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</si>
  <si>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</si>
  <si>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</si>
  <si>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</si>
  <si>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</si>
  <si>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</si>
  <si>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</si>
  <si>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</si>
  <si>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</si>
  <si>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</si>
  <si>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</si>
  <si>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</si>
  <si>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</si>
  <si>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</si>
  <si>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</si>
  <si>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</si>
  <si>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</si>
  <si>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</si>
  <si>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</si>
  <si>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</si>
  <si>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</si>
  <si>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</si>
  <si>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</si>
  <si>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</si>
  <si>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</si>
  <si>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</si>
  <si>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</si>
  <si>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</si>
  <si>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</si>
  <si>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</si>
  <si>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</si>
  <si>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</si>
  <si>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</si>
  <si>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</si>
  <si>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</si>
  <si>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</si>
  <si>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</si>
  <si>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</si>
  <si>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</si>
  <si>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</si>
  <si>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</si>
  <si>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</si>
  <si>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</si>
  <si>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</si>
  <si>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</si>
  <si>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</si>
  <si>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</si>
  <si>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</si>
  <si>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</si>
  <si>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</si>
  <si>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</si>
  <si>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</si>
  <si>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</si>
  <si>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</si>
  <si>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</si>
  <si>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</si>
  <si>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</si>
  <si>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</si>
  <si>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</si>
  <si>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</si>
  <si>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</si>
  <si>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</si>
  <si>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</si>
  <si>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</si>
  <si>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</si>
  <si>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</si>
  <si>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</si>
  <si>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</si>
  <si>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</si>
  <si>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</si>
  <si>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</si>
  <si>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</si>
  <si>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</si>
  <si>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</si>
  <si>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</si>
  <si>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</si>
  <si>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</si>
  <si>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</si>
  <si>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</si>
  <si>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</si>
  <si>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</si>
  <si>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</si>
  <si>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</si>
  <si>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</si>
  <si>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</si>
  <si>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</si>
  <si>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</si>
  <si>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</si>
  <si>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</si>
  <si>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</si>
  <si>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</si>
  <si>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</si>
  <si>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</si>
  <si>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</si>
  <si>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</si>
  <si>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</si>
  <si>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</si>
  <si>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</si>
  <si>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</si>
  <si>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</si>
  <si>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</si>
  <si>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</si>
  <si>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</si>
  <si>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</si>
  <si>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</si>
  <si>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</si>
  <si>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</si>
  <si>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</si>
  <si>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</si>
  <si>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</si>
  <si>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</si>
  <si>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</si>
  <si>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</si>
  <si>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</si>
  <si>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</si>
  <si>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</si>
  <si>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</si>
  <si>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</si>
  <si>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</si>
  <si>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</si>
  <si>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</si>
  <si>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</si>
  <si>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</si>
  <si>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</si>
  <si>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</si>
  <si>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</si>
  <si>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</si>
  <si>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</si>
  <si>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</si>
  <si>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</si>
  <si>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</si>
  <si>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</si>
  <si>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</si>
  <si>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</si>
  <si>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</si>
  <si>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</si>
  <si>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</si>
  <si>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</si>
  <si>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</si>
  <si>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</si>
  <si>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</si>
  <si>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</si>
  <si>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</si>
  <si>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</si>
  <si>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</si>
  <si>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</si>
  <si>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</si>
  <si>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</si>
  <si>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</si>
  <si>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</si>
  <si>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</si>
  <si>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</si>
  <si>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</si>
  <si>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</si>
  <si>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</si>
  <si>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</si>
  <si>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</si>
  <si>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</si>
  <si>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</si>
  <si>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</si>
  <si>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</si>
  <si>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</si>
  <si>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</si>
  <si>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</si>
  <si>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</si>
  <si>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</si>
  <si>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</si>
  <si>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</si>
  <si>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</si>
  <si>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</si>
  <si>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</si>
  <si>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</si>
  <si>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</si>
  <si>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</si>
  <si>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</si>
  <si>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</si>
  <si>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</si>
  <si>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</si>
  <si>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</si>
  <si>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</si>
  <si>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</si>
  <si>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</si>
  <si>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</si>
  <si>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</si>
  <si>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</si>
  <si>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</si>
  <si>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</si>
  <si>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</si>
  <si>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</si>
  <si>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</si>
  <si>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</si>
  <si>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</si>
  <si>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</si>
  <si>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</si>
  <si>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</si>
  <si>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</si>
  <si>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</si>
  <si>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</si>
  <si>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</si>
  <si>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</si>
  <si>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</si>
  <si>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</si>
  <si>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</si>
  <si>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</si>
  <si>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</si>
  <si>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</si>
  <si>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</si>
  <si>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</si>
  <si>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</si>
  <si>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</si>
  <si>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</si>
  <si>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</si>
  <si>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</si>
  <si>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</si>
  <si>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</si>
  <si>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</si>
  <si>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</si>
  <si>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</si>
  <si>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</si>
  <si>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</si>
  <si>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</si>
  <si>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</si>
  <si>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</si>
  <si>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</si>
  <si>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</si>
  <si>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</si>
  <si>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</si>
  <si>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</si>
  <si>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</si>
  <si>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</si>
  <si>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</si>
  <si>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</si>
  <si>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</si>
  <si>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</si>
  <si>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</si>
  <si>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</si>
  <si>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</si>
  <si>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</si>
  <si>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</si>
  <si>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</si>
  <si>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</si>
  <si>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</si>
  <si>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</si>
  <si>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</si>
  <si>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</si>
  <si>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</si>
  <si>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</si>
  <si>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</si>
  <si>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</si>
  <si>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</si>
  <si>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</si>
  <si>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</si>
  <si>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</si>
  <si>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</si>
  <si>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</si>
  <si>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</si>
  <si>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</si>
  <si>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</si>
  <si>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</si>
  <si>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</si>
  <si>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</si>
  <si>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</si>
  <si>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</si>
  <si>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</si>
  <si>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</si>
  <si>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</si>
  <si>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</si>
  <si>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</si>
  <si>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</si>
  <si>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</si>
  <si>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</si>
  <si>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</si>
  <si>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</si>
  <si>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</si>
  <si>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</si>
  <si>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</si>
  <si>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</si>
  <si>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</si>
  <si>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</si>
  <si>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</si>
  <si>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</si>
  <si>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</si>
  <si>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</si>
  <si>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</si>
  <si>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</si>
  <si>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</si>
  <si>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</si>
  <si>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</si>
  <si>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</si>
  <si>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</si>
  <si>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</si>
  <si>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</si>
  <si>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</si>
  <si>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</si>
  <si>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</si>
  <si>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</si>
  <si>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</si>
  <si>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</si>
  <si>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</si>
  <si>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</si>
  <si>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</si>
  <si>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</si>
  <si>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</si>
  <si>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</si>
  <si>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</si>
  <si>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</si>
  <si>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</si>
  <si>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</si>
  <si>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</si>
  <si>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</si>
  <si>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</si>
  <si>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</si>
  <si>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</si>
  <si>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</si>
  <si>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</si>
  <si>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</si>
  <si>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</si>
  <si>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</si>
  <si>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</si>
  <si>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</si>
  <si>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</si>
  <si>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</si>
  <si>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</si>
  <si>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</si>
  <si>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</si>
  <si>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</si>
  <si>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</si>
  <si>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</si>
  <si>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</si>
  <si>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</si>
  <si>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</si>
  <si>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</si>
  <si>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</si>
  <si>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</si>
  <si>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</si>
  <si>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</si>
  <si>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</si>
  <si>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</si>
  <si>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</si>
  <si>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</si>
  <si>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</si>
  <si>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</si>
  <si>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</si>
  <si>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</si>
  <si>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</si>
  <si>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</si>
  <si>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</si>
  <si>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</si>
  <si>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</si>
  <si>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</si>
  <si>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</si>
  <si>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</si>
  <si>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</si>
  <si>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</si>
  <si>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</si>
  <si>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</si>
  <si>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</si>
  <si>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</si>
  <si>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</si>
  <si>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</si>
  <si>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</si>
  <si>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</si>
  <si>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</si>
  <si>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</si>
  <si>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</si>
  <si>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</si>
  <si>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</si>
  <si>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</si>
  <si>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</si>
  <si>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</si>
  <si>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</si>
  <si>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</si>
  <si>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</si>
  <si>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</si>
  <si>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</si>
  <si>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</si>
  <si>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</si>
  <si>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</si>
  <si>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</si>
  <si>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</si>
  <si>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</si>
  <si>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</si>
  <si>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</si>
  <si>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</si>
  <si>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</si>
  <si>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</si>
  <si>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</si>
  <si>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</si>
  <si>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</si>
  <si>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</si>
  <si>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</si>
  <si>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</si>
  <si>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</si>
  <si>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</si>
  <si>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</si>
  <si>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</si>
  <si>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</si>
  <si>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</si>
  <si>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</si>
  <si>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</si>
  <si>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</si>
  <si>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</si>
  <si>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</si>
  <si>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</si>
  <si>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</si>
  <si>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</si>
  <si>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</si>
  <si>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</si>
  <si>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</si>
  <si>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</si>
  <si>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</si>
  <si>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</si>
  <si>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</si>
  <si>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</si>
  <si>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</si>
  <si>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</si>
  <si>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</si>
  <si>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</si>
  <si>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</si>
  <si>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</si>
  <si>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</si>
  <si>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</si>
  <si>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</si>
  <si>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</si>
  <si>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</si>
  <si>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</si>
  <si>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</si>
  <si>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</si>
  <si>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</si>
  <si>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</si>
  <si>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</si>
  <si>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</si>
  <si>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</si>
  <si>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</si>
  <si>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</si>
  <si>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</si>
  <si>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</si>
  <si>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</si>
  <si>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</si>
  <si>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</si>
  <si>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</si>
  <si>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</si>
  <si>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</si>
  <si>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</si>
  <si>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</si>
  <si>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</si>
  <si>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</si>
  <si>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</si>
  <si>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</si>
  <si>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</si>
  <si>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</si>
  <si>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</si>
  <si>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</si>
  <si>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</si>
  <si>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</si>
  <si>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</si>
  <si>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</si>
  <si>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</si>
  <si>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</si>
  <si>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</si>
  <si>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</si>
  <si>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</si>
  <si>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</si>
  <si>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</si>
  <si>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</si>
  <si>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</si>
  <si>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</si>
  <si>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</si>
  <si>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</si>
  <si>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</si>
  <si>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</si>
  <si>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</si>
  <si>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</si>
  <si>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</si>
  <si>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</si>
  <si>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</si>
  <si>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</si>
  <si>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</si>
  <si>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</si>
  <si>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</si>
  <si>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</si>
  <si>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</si>
  <si>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</si>
  <si>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</si>
  <si>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</si>
  <si>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</si>
  <si>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</si>
  <si>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</si>
  <si>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</si>
  <si>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</si>
  <si>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</si>
  <si>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</si>
  <si>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</si>
  <si>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</si>
  <si>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</si>
  <si>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</si>
  <si>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</si>
  <si>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</si>
  <si>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</si>
  <si>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</si>
  <si>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</si>
  <si>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</si>
  <si>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</si>
  <si>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</si>
  <si>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</si>
  <si>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</si>
  <si>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</si>
  <si>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</si>
  <si>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</si>
  <si>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</si>
  <si>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</si>
  <si>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</si>
  <si>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</si>
  <si>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</si>
  <si>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</si>
  <si>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</si>
  <si>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</si>
  <si>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</si>
  <si>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</si>
  <si>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</si>
  <si>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</si>
  <si>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</si>
  <si>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</si>
  <si>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</si>
  <si>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</si>
  <si>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</si>
  <si>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</si>
  <si>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</si>
  <si>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</si>
  <si>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</si>
  <si>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</si>
  <si>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</si>
  <si>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</si>
  <si>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</si>
  <si>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</si>
  <si>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</si>
  <si>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</si>
  <si>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</si>
  <si>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</si>
  <si>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</si>
  <si>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</si>
  <si>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</si>
  <si>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</si>
  <si>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</si>
  <si>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</si>
  <si>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</si>
  <si>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</si>
  <si>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</si>
  <si>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</si>
  <si>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</si>
  <si>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</si>
  <si>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</si>
  <si>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</si>
  <si>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</si>
  <si>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</si>
  <si>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</si>
  <si>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</si>
  <si>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</si>
  <si>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</si>
  <si>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</si>
  <si>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</si>
  <si>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</si>
  <si>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</si>
  <si>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</si>
  <si>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</si>
  <si>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</si>
  <si>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</si>
  <si>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</si>
  <si>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</si>
  <si>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</si>
  <si>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</si>
  <si>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</si>
  <si>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</si>
  <si>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</si>
  <si>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</si>
  <si>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</si>
  <si>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</si>
  <si>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</si>
  <si>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</si>
  <si>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</si>
  <si>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</si>
  <si>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</si>
  <si>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</si>
  <si>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</si>
  <si>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</si>
  <si>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</si>
  <si>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</si>
  <si>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</si>
  <si>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</si>
  <si>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</si>
  <si>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</si>
  <si>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</si>
  <si>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</si>
  <si>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</si>
  <si>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</si>
  <si>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</si>
  <si>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</si>
  <si>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</si>
  <si>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</si>
  <si>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</si>
  <si>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</si>
  <si>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</si>
  <si>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</si>
  <si>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</si>
  <si>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</si>
  <si>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</si>
  <si>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</si>
  <si>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</si>
  <si>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</si>
  <si>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</si>
  <si>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</si>
  <si>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</si>
  <si>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</si>
  <si>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</si>
  <si>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</si>
  <si>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</si>
  <si>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</si>
  <si>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</si>
  <si>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</si>
  <si>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</si>
  <si>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</si>
  <si>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</si>
  <si>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</si>
  <si>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</si>
  <si>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</si>
  <si>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</si>
  <si>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</si>
  <si>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</si>
  <si>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</si>
  <si>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</si>
  <si>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</si>
  <si>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</si>
  <si>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</si>
  <si>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</si>
  <si>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</si>
  <si>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</si>
  <si>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</si>
  <si>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</si>
  <si>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</si>
  <si>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</si>
  <si>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</si>
  <si>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</si>
  <si>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</si>
  <si>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</si>
  <si>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</si>
  <si>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</si>
  <si>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</si>
  <si>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</si>
  <si>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</si>
  <si>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</si>
  <si>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</si>
  <si>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</si>
  <si>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</si>
  <si>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</si>
  <si>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</si>
  <si>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</si>
  <si>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</si>
  <si>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</si>
  <si>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</si>
  <si>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</si>
  <si>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</si>
  <si>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</si>
  <si>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</si>
  <si>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</si>
  <si>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</si>
  <si>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</si>
  <si>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</si>
  <si>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</si>
  <si>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</si>
  <si>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</si>
  <si>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</si>
  <si>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</si>
  <si>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</si>
  <si>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</si>
  <si>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</si>
  <si>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</si>
  <si>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</si>
  <si>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</si>
  <si>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</si>
  <si>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</si>
  <si>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</si>
  <si>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</si>
  <si>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</si>
  <si>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</si>
  <si>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</si>
  <si>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</si>
  <si>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</si>
  <si>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</si>
  <si>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</si>
  <si>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</si>
  <si>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</si>
  <si>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</si>
  <si>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</si>
  <si>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</si>
  <si>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</si>
  <si>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</si>
  <si>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</si>
  <si>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</si>
  <si>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</si>
  <si>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</si>
  <si>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</si>
  <si>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</si>
  <si>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</si>
  <si>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</si>
  <si>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</si>
  <si>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</si>
  <si>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</si>
  <si>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</si>
  <si>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</si>
  <si>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</si>
  <si>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</si>
  <si>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</si>
  <si>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</si>
  <si>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</si>
  <si>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</si>
  <si>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</si>
  <si>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</si>
  <si>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</si>
  <si>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</si>
  <si>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</si>
  <si>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</si>
  <si>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</si>
  <si>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</si>
  <si>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</si>
  <si>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</si>
  <si>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</si>
  <si>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</si>
  <si>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</si>
  <si>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</si>
  <si>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</si>
  <si>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</si>
  <si>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</si>
  <si>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</si>
  <si>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</si>
  <si>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</si>
  <si>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</si>
  <si>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</si>
  <si>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</si>
  <si>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</si>
  <si>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</si>
  <si>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</si>
  <si>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</si>
  <si>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</si>
  <si>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</si>
  <si>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</si>
  <si>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</si>
  <si>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</si>
  <si>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</si>
  <si>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</si>
  <si>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</si>
  <si>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</si>
  <si>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</si>
  <si>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</si>
  <si>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</si>
  <si>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</si>
  <si>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</si>
  <si>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</si>
  <si>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</si>
  <si>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</si>
  <si>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</si>
  <si>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</si>
  <si>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</si>
  <si>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</si>
  <si>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</si>
  <si>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</si>
  <si>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</si>
  <si>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</si>
  <si>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</si>
  <si>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</si>
  <si>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</si>
  <si>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</si>
  <si>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</si>
  <si>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</si>
  <si>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</si>
  <si>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</si>
  <si>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</si>
  <si>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</si>
  <si>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</si>
  <si>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</si>
  <si>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</si>
  <si>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</si>
  <si>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</si>
  <si>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</si>
  <si>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</si>
  <si>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</si>
  <si>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</si>
  <si>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</si>
  <si>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</si>
  <si>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</si>
  <si>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</si>
  <si>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</si>
  <si>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</si>
  <si>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</si>
  <si>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</si>
  <si>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</si>
  <si>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</si>
  <si>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</si>
  <si>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</si>
  <si>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</si>
  <si>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</si>
  <si>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</si>
  <si>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</si>
  <si>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</si>
  <si>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</si>
  <si>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</si>
  <si>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</si>
  <si>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</si>
  <si>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</si>
  <si>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</si>
  <si>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</si>
  <si>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</si>
  <si>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</si>
  <si>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</si>
  <si>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</si>
  <si>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</si>
  <si>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</si>
  <si>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</si>
  <si>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</si>
  <si>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</si>
  <si>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</si>
  <si>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</si>
  <si>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</si>
  <si>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</si>
  <si>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</si>
  <si>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</si>
  <si>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</si>
  <si>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</si>
  <si>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</si>
  <si>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</si>
  <si>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</si>
  <si>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</si>
  <si>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</si>
  <si>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</si>
  <si>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</si>
  <si>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</si>
  <si>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</si>
  <si>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</si>
  <si>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</si>
  <si>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</si>
  <si>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</si>
  <si>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</si>
  <si>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</si>
  <si>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</si>
  <si>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</si>
  <si>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</si>
  <si>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</si>
  <si>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</si>
  <si>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</si>
  <si>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</si>
  <si>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</si>
  <si>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</si>
  <si>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</si>
  <si>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</si>
  <si>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</si>
  <si>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</si>
  <si>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</si>
  <si>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</si>
  <si>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</si>
  <si>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</si>
  <si>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</si>
  <si>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</si>
  <si>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</si>
  <si>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</si>
  <si>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</si>
  <si>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</si>
  <si>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</si>
  <si>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</si>
  <si>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</si>
  <si>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</si>
  <si>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</si>
  <si>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</si>
  <si>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</si>
  <si>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</si>
  <si>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</si>
  <si>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</si>
  <si>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</si>
  <si>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</si>
  <si>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</si>
  <si>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</si>
  <si>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</si>
  <si>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</si>
  <si>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</si>
  <si>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</si>
  <si>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</si>
  <si>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</si>
  <si>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</si>
  <si>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</si>
  <si>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</si>
  <si>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</si>
  <si>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</si>
  <si>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</si>
  <si>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</si>
  <si>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</si>
  <si>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</si>
  <si>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</si>
  <si>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</si>
  <si>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</si>
  <si>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</si>
  <si>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</si>
  <si>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</si>
  <si>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</si>
  <si>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</si>
  <si>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</si>
  <si>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</si>
  <si>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</si>
  <si>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</si>
  <si>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</si>
  <si>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</si>
  <si>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</si>
  <si>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</si>
  <si>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</si>
  <si>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</si>
  <si>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</si>
  <si>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</si>
  <si>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</si>
  <si>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</si>
  <si>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</si>
  <si>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</si>
  <si>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</si>
  <si>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</si>
  <si>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</si>
  <si>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</si>
  <si>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</si>
  <si>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</si>
  <si>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</si>
  <si>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</si>
  <si>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</si>
  <si>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</si>
  <si>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</si>
  <si>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</si>
  <si>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</si>
  <si>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</si>
  <si>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</si>
  <si>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</si>
  <si>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</si>
  <si>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</si>
  <si>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</si>
  <si>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</si>
  <si>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</si>
  <si>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</si>
  <si>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</si>
  <si>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</si>
  <si>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</si>
  <si>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</si>
  <si>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</si>
  <si>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</si>
  <si>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</si>
  <si>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</si>
  <si>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</si>
  <si>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</si>
  <si>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</si>
  <si>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</si>
  <si>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</si>
  <si>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</si>
  <si>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</si>
  <si>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</si>
  <si>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</si>
  <si>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</si>
  <si>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</si>
  <si>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</si>
  <si>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</si>
  <si>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</si>
  <si>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</si>
  <si>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</si>
  <si>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</si>
  <si>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</si>
  <si>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</si>
  <si>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</si>
  <si>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</si>
  <si>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</si>
  <si>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</si>
  <si>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</si>
  <si>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</si>
  <si>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</si>
  <si>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</si>
  <si>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</si>
  <si>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</si>
  <si>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</si>
  <si>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</si>
  <si>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</si>
  <si>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</si>
  <si>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</si>
  <si>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</si>
  <si>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</si>
  <si>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</si>
  <si>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</si>
  <si>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</si>
  <si>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</si>
  <si>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</si>
  <si>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</si>
  <si>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</si>
  <si>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</si>
  <si>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</si>
  <si>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</si>
  <si>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</si>
  <si>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</si>
  <si>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</si>
  <si>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</si>
  <si>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</si>
  <si>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</si>
  <si>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</si>
  <si>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</si>
  <si>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</si>
  <si>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</si>
  <si>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</si>
  <si>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</si>
  <si>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</si>
  <si>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</si>
  <si>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</si>
  <si>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</si>
  <si>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</si>
  <si>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</si>
  <si>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</si>
  <si>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</si>
  <si>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</si>
  <si>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</si>
  <si>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</si>
  <si>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</si>
  <si>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</si>
  <si>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</si>
  <si>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</si>
  <si>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</si>
  <si>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</si>
  <si>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</si>
  <si>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</si>
  <si>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</si>
  <si>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</si>
  <si>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</si>
  <si>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</si>
  <si>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</si>
  <si>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</si>
  <si>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</si>
  <si>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</si>
  <si>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</si>
  <si>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</si>
  <si>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</si>
  <si>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</si>
  <si>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</si>
  <si>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</si>
  <si>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</si>
  <si>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</si>
  <si>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</si>
  <si>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</si>
  <si>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</si>
  <si>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</si>
  <si>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</si>
  <si>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</si>
  <si>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</si>
  <si>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</si>
  <si>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</si>
  <si>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</si>
  <si>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</si>
  <si>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</si>
  <si>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</si>
  <si>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</si>
  <si>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</si>
  <si>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</si>
  <si>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</si>
  <si>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</si>
  <si>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</si>
  <si>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</si>
  <si>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</si>
  <si>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</si>
  <si>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</si>
  <si>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</si>
  <si>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</si>
  <si>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</si>
  <si>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</si>
  <si>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</si>
  <si>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</si>
  <si>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</si>
  <si>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</si>
  <si>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</si>
  <si>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</si>
  <si>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</si>
  <si>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</si>
  <si>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</si>
  <si>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</si>
  <si>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</si>
  <si>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</si>
  <si>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</si>
  <si>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</si>
  <si>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</si>
  <si>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</si>
  <si>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</si>
  <si>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</si>
  <si>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</si>
  <si>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</si>
  <si>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</si>
  <si>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</si>
  <si>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</si>
  <si>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</si>
  <si>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</si>
  <si>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</si>
  <si>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</si>
  <si>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</si>
  <si>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</si>
  <si>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</si>
  <si>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</si>
  <si>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</si>
  <si>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</si>
  <si>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</si>
  <si>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</si>
  <si>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</si>
  <si>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</si>
  <si>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</si>
  <si>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</si>
  <si>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</si>
  <si>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</si>
  <si>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</si>
  <si>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</si>
  <si>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</si>
  <si>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</si>
  <si>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</si>
  <si>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</si>
  <si>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</si>
  <si>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</si>
  <si>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</si>
  <si>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</si>
  <si>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</si>
  <si>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</si>
  <si>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</si>
  <si>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</si>
  <si>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</si>
  <si>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</si>
  <si>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</si>
  <si>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</si>
  <si>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</si>
  <si>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</si>
  <si>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</si>
  <si>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</si>
  <si>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</si>
  <si>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</si>
  <si>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</si>
  <si>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</si>
  <si>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</si>
  <si>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</si>
  <si>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</si>
  <si>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</si>
  <si>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</si>
  <si>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</si>
  <si>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</si>
  <si>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</si>
  <si>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</si>
  <si>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</si>
  <si>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</si>
  <si>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</si>
  <si>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</si>
  <si>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</si>
  <si>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</si>
  <si>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</si>
  <si>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</si>
  <si>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</si>
  <si>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</si>
  <si>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</si>
  <si>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</si>
  <si>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</si>
  <si>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</si>
  <si>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</si>
  <si>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</si>
  <si>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</si>
  <si>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</si>
  <si>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</si>
  <si>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</si>
  <si>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</si>
  <si>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</si>
  <si>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</si>
  <si>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</si>
  <si>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</si>
  <si>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</si>
  <si>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</si>
  <si>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</si>
  <si>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</si>
  <si>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</si>
  <si>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</si>
  <si>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</si>
  <si>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</si>
  <si>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</si>
  <si>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</si>
  <si>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</si>
  <si>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</si>
  <si>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</si>
  <si>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</si>
  <si>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</si>
  <si>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</si>
  <si>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</si>
  <si>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</si>
  <si>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</si>
  <si>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</si>
  <si>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</si>
  <si>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</si>
  <si>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</si>
  <si>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</si>
  <si>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</si>
  <si>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</si>
  <si>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</si>
  <si>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</si>
  <si>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</si>
  <si>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</si>
  <si>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</si>
  <si>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</si>
  <si>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</si>
  <si>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</si>
  <si>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</si>
  <si>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</si>
  <si>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</si>
  <si>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</si>
  <si>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</si>
  <si>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</si>
  <si>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</si>
  <si>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</si>
  <si>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</si>
  <si>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</si>
  <si>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</si>
  <si>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</si>
  <si>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</si>
  <si>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</si>
  <si>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</si>
  <si>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</si>
  <si>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</si>
  <si>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</si>
  <si>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</si>
  <si>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</si>
  <si>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</si>
  <si>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</si>
  <si>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</si>
  <si>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</si>
  <si>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</si>
  <si>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</si>
  <si>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</si>
  <si>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</si>
  <si>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</si>
  <si>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</si>
  <si>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</si>
  <si>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</si>
  <si>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</si>
  <si>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</si>
  <si>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</si>
  <si>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</si>
  <si>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</si>
  <si>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</si>
  <si>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</si>
  <si>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</si>
  <si>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</si>
  <si>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</si>
  <si>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</si>
  <si>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</si>
  <si>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</si>
  <si>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</si>
  <si>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</si>
  <si>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</si>
  <si>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</si>
  <si>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</si>
  <si>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</si>
  <si>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</si>
  <si>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</si>
  <si>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</si>
  <si>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</si>
  <si>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</si>
  <si>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</si>
  <si>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</si>
  <si>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</si>
  <si>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</si>
  <si>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</si>
  <si>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</si>
  <si>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</si>
  <si>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</si>
  <si>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</si>
  <si>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</si>
  <si>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</si>
  <si>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</si>
  <si>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</si>
  <si>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</si>
  <si>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</si>
  <si>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</si>
  <si>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</si>
  <si>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</si>
  <si>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</si>
  <si>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</si>
  <si>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</si>
  <si>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</si>
  <si>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</si>
  <si>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</si>
  <si>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</si>
  <si>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</si>
  <si>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</si>
  <si>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</si>
  <si>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</si>
  <si>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</si>
  <si>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</si>
  <si>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</si>
  <si>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</si>
  <si>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</si>
  <si>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</si>
  <si>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</si>
  <si>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</si>
  <si>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</si>
  <si>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</si>
  <si>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</si>
  <si>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</si>
  <si>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</si>
  <si>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</si>
  <si>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</si>
  <si>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</si>
  <si>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</si>
  <si>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</si>
  <si>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</si>
  <si>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</si>
  <si>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</si>
  <si>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</si>
  <si>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</si>
  <si>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</si>
  <si>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</si>
  <si>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</si>
  <si>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</si>
  <si>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</si>
  <si>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</si>
  <si>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</si>
  <si>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</si>
  <si>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</si>
  <si>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</si>
  <si>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</si>
  <si>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</si>
  <si>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</si>
  <si>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</si>
  <si>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</si>
  <si>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</si>
  <si>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</si>
  <si>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</si>
  <si>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</si>
  <si>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</si>
  <si>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</si>
  <si>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</si>
  <si>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</si>
  <si>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</si>
  <si>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</si>
  <si>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</si>
  <si>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</si>
  <si>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</si>
  <si>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</si>
  <si>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</si>
  <si>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</si>
  <si>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</si>
  <si>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</si>
  <si>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</si>
  <si>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</si>
  <si>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</si>
  <si>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</si>
  <si>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</si>
  <si>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</si>
  <si>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</si>
  <si>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</si>
  <si>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</si>
  <si>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</si>
  <si>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</si>
  <si>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</si>
  <si>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</si>
  <si>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</si>
  <si>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</si>
  <si>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</si>
  <si>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</si>
  <si>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</si>
  <si>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</si>
  <si>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</si>
  <si>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</si>
  <si>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</si>
  <si>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</si>
  <si>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</si>
  <si>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</si>
  <si>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</si>
  <si>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</si>
  <si>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</si>
  <si>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</si>
  <si>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</si>
  <si>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</si>
  <si>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</si>
  <si>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</si>
  <si>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</si>
  <si>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</si>
  <si>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</si>
  <si>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</si>
  <si>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</si>
  <si>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</si>
  <si>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</si>
  <si>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</si>
  <si>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</si>
  <si>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</si>
  <si>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</si>
  <si>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</si>
  <si>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</si>
  <si>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</si>
  <si>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</si>
  <si>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</si>
  <si>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</si>
  <si>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</si>
  <si>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</si>
  <si>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</si>
  <si>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</si>
  <si>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</si>
  <si>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</si>
  <si>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</si>
  <si>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</si>
  <si>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</si>
  <si>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</si>
  <si>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</si>
  <si>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</si>
  <si>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</si>
  <si>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</si>
  <si>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</si>
  <si>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</si>
  <si>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</si>
  <si>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</si>
  <si>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</si>
  <si>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</si>
  <si>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</si>
  <si>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</si>
  <si>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</si>
  <si>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</si>
  <si>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</si>
  <si>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</si>
  <si>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</si>
  <si>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</si>
  <si>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</si>
  <si>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</si>
  <si>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</si>
  <si>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</si>
  <si>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</si>
  <si>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</si>
  <si>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</si>
  <si>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</si>
  <si>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</si>
  <si>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</si>
  <si>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</si>
  <si>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</si>
  <si>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</si>
  <si>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</si>
  <si>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</si>
  <si>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</si>
  <si>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</si>
  <si>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</si>
  <si>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</si>
  <si>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</si>
  <si>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</si>
  <si>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</si>
  <si>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</si>
  <si>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</si>
  <si>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</si>
  <si>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</si>
  <si>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</si>
  <si>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</si>
  <si>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</si>
  <si>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</si>
  <si>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</si>
  <si>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</si>
  <si>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</si>
  <si>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</si>
  <si>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</si>
  <si>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</si>
  <si>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</si>
  <si>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</si>
  <si>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</si>
  <si>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</si>
  <si>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</si>
  <si>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</si>
  <si>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</si>
  <si>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</si>
  <si>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</si>
  <si>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</si>
  <si>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</si>
  <si>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</si>
  <si>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</si>
  <si>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</si>
  <si>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</si>
  <si>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</si>
  <si>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</si>
  <si>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</si>
  <si>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</si>
  <si>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</si>
  <si>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</si>
  <si>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</si>
  <si>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</si>
  <si>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</si>
  <si>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</si>
  <si>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</si>
  <si>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</si>
  <si>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</si>
  <si>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</si>
  <si>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</si>
  <si>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</si>
  <si>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</si>
  <si>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</si>
  <si>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</si>
  <si>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</si>
  <si>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</si>
  <si>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</si>
  <si>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</si>
  <si>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</si>
  <si>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</si>
  <si>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</si>
  <si>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</si>
  <si>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</si>
  <si>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</si>
  <si>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</si>
  <si>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</si>
  <si>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</si>
  <si>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</si>
  <si>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</si>
  <si>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</si>
  <si>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</si>
  <si>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</si>
  <si>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</si>
  <si>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</si>
  <si>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</si>
  <si>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</si>
  <si>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</si>
  <si>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</si>
  <si>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</si>
  <si>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</si>
  <si>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</si>
  <si>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</si>
  <si>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</si>
  <si>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</si>
  <si>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</si>
  <si>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</si>
  <si>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</si>
  <si>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</si>
  <si>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</si>
  <si>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</si>
  <si>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</si>
  <si>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</si>
  <si>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</si>
  <si>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</si>
  <si>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</si>
  <si>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</si>
  <si>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</si>
  <si>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</si>
  <si>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</si>
  <si>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</si>
  <si>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</si>
  <si>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</si>
  <si>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</si>
  <si>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</si>
  <si>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</si>
  <si>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</si>
  <si>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</si>
  <si>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</si>
  <si>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</si>
  <si>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</si>
  <si>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</si>
  <si>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</si>
  <si>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</si>
  <si>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</si>
  <si>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</si>
  <si>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</si>
  <si>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</si>
  <si>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</si>
  <si>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</si>
  <si>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</si>
  <si>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</si>
  <si>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</si>
  <si>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</si>
  <si>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</si>
  <si>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</si>
  <si>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</si>
  <si>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</si>
  <si>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</si>
  <si>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</si>
  <si>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</si>
  <si>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</si>
  <si>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</si>
  <si>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</si>
  <si>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</si>
  <si>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</si>
  <si>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</si>
  <si>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</si>
  <si>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</si>
  <si>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</si>
  <si>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</si>
  <si>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</si>
  <si>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</si>
  <si>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</si>
  <si>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</si>
  <si>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</si>
  <si>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</si>
  <si>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</si>
  <si>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</si>
  <si>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</si>
  <si>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</si>
  <si>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</si>
  <si>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</si>
  <si>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</si>
  <si>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</si>
  <si>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</si>
  <si>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</si>
  <si>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</si>
  <si>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</si>
  <si>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</si>
  <si>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</si>
  <si>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</si>
  <si>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</si>
  <si>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</si>
  <si>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</si>
  <si>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</si>
  <si>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</si>
  <si>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</si>
  <si>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</si>
  <si>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</si>
  <si>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</si>
  <si>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</si>
  <si>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</si>
  <si>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</si>
  <si>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</si>
  <si>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</si>
  <si>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</si>
  <si>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</si>
  <si>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</si>
  <si>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</si>
  <si>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</si>
  <si>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</si>
  <si>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</si>
  <si>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</si>
  <si>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</si>
  <si>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</si>
  <si>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</si>
  <si>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</si>
  <si>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</si>
  <si>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</si>
  <si>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</si>
  <si>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</si>
  <si>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</si>
  <si>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</si>
  <si>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</si>
  <si>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</si>
  <si>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</si>
  <si>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</si>
  <si>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</si>
  <si>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</si>
  <si>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</si>
  <si>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</si>
  <si>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</si>
  <si>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</si>
  <si>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</si>
  <si>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</si>
  <si>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</si>
  <si>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</si>
  <si>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</si>
  <si>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</si>
  <si>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</si>
  <si>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</si>
  <si>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</si>
  <si>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</si>
  <si>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</si>
  <si>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</si>
  <si>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</si>
  <si>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</si>
  <si>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</si>
  <si>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</si>
  <si>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</si>
  <si>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</si>
  <si>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</si>
  <si>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</si>
  <si>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</si>
  <si>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</si>
  <si>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</si>
  <si>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</si>
  <si>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</si>
  <si>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</si>
  <si>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</si>
  <si>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</si>
  <si>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</si>
  <si>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</si>
  <si>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</si>
  <si>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</si>
  <si>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</si>
  <si>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</si>
  <si>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</si>
  <si>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</si>
  <si>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</si>
  <si>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</si>
  <si>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</si>
  <si>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</si>
  <si>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</si>
  <si>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</si>
  <si>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</si>
  <si>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</si>
  <si>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</si>
  <si>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</si>
  <si>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</si>
  <si>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</si>
  <si>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</si>
  <si>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</si>
  <si>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</si>
  <si>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</si>
  <si>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</si>
  <si>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</si>
  <si>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</si>
  <si>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</si>
  <si>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</si>
  <si>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</si>
  <si>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</si>
  <si>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</si>
  <si>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</si>
  <si>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</si>
  <si>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</si>
  <si>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</si>
  <si>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</si>
  <si>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</si>
  <si>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</si>
  <si>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</si>
  <si>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</si>
  <si>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</si>
  <si>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</si>
  <si>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</si>
  <si>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</si>
  <si>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</si>
  <si>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</si>
  <si>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</si>
  <si>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</si>
  <si>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</si>
  <si>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</si>
  <si>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</si>
  <si>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</si>
  <si>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</si>
  <si>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</si>
  <si>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</si>
  <si>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</si>
  <si>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</si>
  <si>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</si>
  <si>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</si>
  <si>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</si>
  <si>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</si>
  <si>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</si>
  <si>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</si>
  <si>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</si>
  <si>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</si>
  <si>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</si>
  <si>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</si>
  <si>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</si>
  <si>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</si>
  <si>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</si>
  <si>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</si>
  <si>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</si>
  <si>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</si>
  <si>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</si>
  <si>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</si>
  <si>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</si>
  <si>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</si>
  <si>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</si>
  <si>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</si>
  <si>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</si>
  <si>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</si>
  <si>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</si>
  <si>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</si>
  <si>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</si>
  <si>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</si>
  <si>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</si>
  <si>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</si>
  <si>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</si>
  <si>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</si>
  <si>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</si>
  <si>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</si>
  <si>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</si>
  <si>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</si>
  <si>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</si>
  <si>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</si>
  <si>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</si>
  <si>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</si>
  <si>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</si>
  <si>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</si>
  <si>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</si>
  <si>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</si>
  <si>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</si>
  <si>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</si>
  <si>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</si>
  <si>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</si>
  <si>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</si>
  <si>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</si>
  <si>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</si>
  <si>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</si>
  <si>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</si>
  <si>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</si>
  <si>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</si>
  <si>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</si>
  <si>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</si>
  <si>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</si>
  <si>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</si>
  <si>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</si>
  <si>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</si>
  <si>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</si>
  <si>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</si>
  <si>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</si>
  <si>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</si>
  <si>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</si>
  <si>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</si>
  <si>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</si>
  <si>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</si>
  <si>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</si>
  <si>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</si>
  <si>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</si>
  <si>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</si>
  <si>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</si>
  <si>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</si>
  <si>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</si>
  <si>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</si>
  <si>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</si>
  <si>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</si>
  <si>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</si>
  <si>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</si>
  <si>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</si>
  <si>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</si>
  <si>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</si>
  <si>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</si>
  <si>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</si>
  <si>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</si>
  <si>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</si>
  <si>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</si>
  <si>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</si>
  <si>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</si>
  <si>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</si>
  <si>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</si>
  <si>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</si>
  <si>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</si>
  <si>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</si>
  <si>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</si>
  <si>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</si>
  <si>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</si>
  <si>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</si>
  <si>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</si>
  <si>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</si>
  <si>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</si>
  <si>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</si>
  <si>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</si>
  <si>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</si>
  <si>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</si>
  <si>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</si>
  <si>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</si>
  <si>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</si>
  <si>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</si>
  <si>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</si>
  <si>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</si>
  <si>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</si>
  <si>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</si>
  <si>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</si>
  <si>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</si>
  <si>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</si>
  <si>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</si>
  <si>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</si>
  <si>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</si>
  <si>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</si>
  <si>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</si>
  <si>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</si>
  <si>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</si>
  <si>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</si>
  <si>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</si>
  <si>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</si>
  <si>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</si>
  <si>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</si>
  <si>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</si>
  <si>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</si>
  <si>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</si>
  <si>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</si>
  <si>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</si>
  <si>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</si>
  <si>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</si>
  <si>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</si>
  <si>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</si>
  <si>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</si>
  <si>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</si>
  <si>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</si>
  <si>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</si>
  <si>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</si>
  <si>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</si>
  <si>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</si>
  <si>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</si>
  <si>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</si>
  <si>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</si>
  <si>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</si>
  <si>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</si>
  <si>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</si>
  <si>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</si>
  <si>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</si>
  <si>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</si>
  <si>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</si>
  <si>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</si>
  <si>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</si>
  <si>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</si>
  <si>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</si>
  <si>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</si>
  <si>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</si>
  <si>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</si>
  <si>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</si>
  <si>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</si>
  <si>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</si>
  <si>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</si>
  <si>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</si>
  <si>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</si>
  <si>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</si>
  <si>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</si>
  <si>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</si>
  <si>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</si>
  <si>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</si>
  <si>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</si>
  <si>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</si>
  <si>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</si>
  <si>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</si>
  <si>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</si>
  <si>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</si>
  <si>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</si>
  <si>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</si>
  <si>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</si>
  <si>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</si>
  <si>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</si>
  <si>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</si>
  <si>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</si>
  <si>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</si>
  <si>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</si>
  <si>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</si>
  <si>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</si>
  <si>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</si>
  <si>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</si>
  <si>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</si>
  <si>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</si>
  <si>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</si>
  <si>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</si>
  <si>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</si>
  <si>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</si>
  <si>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</si>
  <si>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</si>
  <si>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</si>
  <si>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</si>
  <si>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</si>
  <si>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</si>
  <si>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</si>
  <si>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</si>
  <si>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</si>
  <si>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</si>
  <si>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</si>
  <si>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</si>
  <si>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</si>
  <si>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</si>
  <si>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</si>
  <si>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</si>
  <si>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</si>
  <si>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</si>
  <si>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</si>
  <si>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</si>
  <si>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</si>
  <si>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</si>
  <si>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</si>
  <si>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</si>
  <si>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</si>
  <si>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</si>
  <si>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</si>
  <si>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</si>
  <si>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</si>
  <si>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</si>
  <si>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</si>
  <si>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</si>
  <si>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</si>
  <si>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</si>
  <si>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</si>
  <si>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</si>
  <si>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</si>
  <si>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</si>
  <si>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</si>
  <si>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</si>
  <si>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</si>
  <si>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</si>
  <si>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</si>
  <si>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</si>
  <si>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</si>
  <si>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</si>
  <si>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</si>
  <si>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</si>
  <si>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</si>
  <si>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</si>
  <si>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</si>
  <si>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</si>
  <si>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</si>
  <si>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</si>
  <si>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</si>
  <si>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</si>
  <si>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</si>
  <si>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</si>
  <si>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</si>
  <si>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</si>
  <si>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</si>
  <si>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</si>
  <si>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</si>
  <si>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</si>
  <si>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</si>
  <si>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</si>
  <si>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</si>
  <si>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</si>
  <si>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</si>
  <si>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</si>
  <si>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</si>
  <si>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</si>
  <si>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</si>
  <si>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</si>
  <si>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</si>
  <si>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</si>
  <si>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</si>
  <si>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</si>
  <si>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</si>
  <si>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</si>
  <si>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</si>
  <si>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</si>
  <si>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</si>
  <si>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</si>
  <si>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</si>
  <si>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</si>
  <si>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</si>
  <si>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</si>
  <si>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</si>
  <si>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</si>
  <si>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</si>
  <si>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</si>
  <si>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</si>
  <si>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</si>
  <si>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</si>
  <si>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</si>
  <si>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</si>
  <si>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</si>
  <si>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</si>
  <si>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</si>
  <si>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</si>
  <si>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</si>
  <si>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</si>
  <si>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</si>
  <si>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</si>
  <si>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</si>
  <si>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</si>
  <si>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</si>
  <si>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</si>
  <si>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</si>
  <si>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</si>
  <si>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</si>
  <si>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</si>
  <si>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</si>
  <si>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</si>
  <si>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</si>
  <si>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</si>
  <si>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</si>
  <si>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</si>
  <si>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</si>
  <si>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</si>
  <si>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</si>
  <si>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</si>
  <si>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</si>
  <si>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</si>
  <si>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</si>
  <si>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</si>
  <si>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</si>
  <si>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</si>
  <si>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</si>
  <si>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</si>
  <si>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</si>
  <si>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</si>
  <si>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</si>
  <si>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</si>
  <si>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</si>
  <si>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</si>
  <si>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</si>
  <si>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</si>
  <si>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</si>
  <si>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</si>
  <si>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</si>
  <si>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</si>
  <si>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</si>
  <si>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</si>
  <si>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</si>
  <si>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</si>
  <si>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</si>
  <si>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</si>
  <si>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</si>
  <si>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</si>
  <si>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</si>
  <si>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</si>
  <si>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</si>
  <si>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</si>
  <si>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</si>
  <si>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</si>
  <si>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</si>
  <si>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</si>
  <si>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</si>
  <si>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</si>
  <si>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</si>
  <si>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</si>
  <si>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</si>
  <si>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</si>
  <si>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</si>
  <si>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</si>
  <si>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</si>
  <si>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</si>
  <si>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</si>
  <si>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</si>
  <si>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</si>
  <si>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</si>
  <si>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</si>
  <si>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</si>
  <si>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</si>
  <si>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</si>
  <si>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</si>
  <si>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</si>
  <si>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</si>
  <si>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</si>
  <si>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</si>
  <si>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</si>
  <si>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</si>
  <si>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</si>
  <si>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</si>
  <si>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</si>
  <si>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</si>
  <si>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</si>
  <si>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</si>
  <si>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</si>
  <si>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</si>
  <si>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</si>
  <si>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</si>
  <si>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</si>
  <si>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</si>
  <si>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</si>
  <si>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</si>
  <si>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</si>
  <si>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</si>
  <si>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</si>
  <si>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</si>
  <si>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</si>
  <si>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</si>
  <si>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</si>
  <si>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</si>
  <si>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</si>
  <si>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</si>
  <si>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</si>
  <si>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</si>
  <si>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</si>
  <si>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</si>
  <si>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</si>
  <si>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</si>
  <si>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</si>
  <si>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</si>
  <si>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</si>
  <si>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</si>
  <si>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</si>
  <si>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</si>
  <si>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</si>
  <si>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</si>
  <si>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</si>
  <si>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</si>
  <si>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</si>
  <si>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</si>
  <si>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</si>
  <si>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</si>
  <si>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</si>
  <si>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</si>
  <si>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</si>
  <si>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</si>
  <si>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</si>
  <si>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</si>
  <si>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</si>
  <si>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</si>
  <si>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</si>
  <si>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</si>
  <si>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</si>
  <si>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</si>
  <si>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</si>
  <si>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</si>
  <si>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</si>
  <si>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</si>
  <si>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</si>
  <si>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</si>
  <si>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</si>
  <si>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</si>
  <si>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</si>
  <si>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</si>
  <si>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</si>
  <si>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</si>
  <si>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</si>
  <si>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</si>
  <si>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</si>
  <si>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</si>
  <si>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</si>
  <si>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</si>
  <si>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</si>
  <si>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</si>
  <si>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</si>
  <si>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</si>
  <si>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</si>
  <si>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</si>
  <si>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</si>
  <si>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</si>
  <si>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</si>
  <si>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</si>
  <si>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</si>
  <si>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</si>
  <si>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</si>
  <si>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</si>
  <si>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</si>
  <si>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</si>
  <si>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</si>
  <si>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</si>
  <si>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</si>
  <si>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</si>
  <si>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</si>
  <si>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</si>
  <si>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</si>
  <si>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</si>
  <si>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</si>
  <si>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</si>
  <si>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</si>
  <si>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</si>
  <si>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</si>
  <si>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</si>
  <si>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</si>
  <si>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</si>
  <si>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</si>
  <si>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</si>
  <si>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</si>
  <si>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</si>
  <si>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</si>
  <si>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</si>
  <si>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</si>
  <si>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</si>
  <si>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</si>
  <si>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</si>
  <si>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</si>
  <si>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</si>
  <si>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</si>
  <si>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</si>
  <si>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</si>
  <si>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</si>
  <si>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</si>
  <si>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</si>
  <si>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</si>
  <si>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</si>
  <si>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</si>
  <si>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</si>
  <si>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</si>
  <si>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</si>
  <si>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</si>
  <si>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</si>
  <si>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</si>
  <si>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</si>
  <si>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</si>
  <si>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</si>
  <si>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</si>
  <si>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</si>
  <si>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</si>
  <si>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</si>
  <si>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</si>
  <si>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</si>
  <si>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</si>
  <si>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</si>
  <si>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</si>
  <si>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</si>
  <si>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</si>
  <si>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</si>
  <si>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</si>
  <si>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</si>
  <si>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</si>
  <si>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</si>
  <si>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</si>
  <si>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</si>
  <si>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</si>
  <si>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</si>
  <si>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</si>
  <si>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</si>
  <si>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</si>
  <si>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</si>
  <si>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</si>
  <si>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</si>
  <si>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</si>
  <si>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</si>
  <si>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</si>
  <si>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</si>
  <si>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</si>
  <si>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</si>
  <si>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</si>
  <si>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</si>
  <si>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</si>
  <si>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</si>
  <si>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</si>
  <si>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</si>
  <si>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</si>
  <si>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</si>
  <si>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</si>
  <si>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</si>
  <si>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</si>
  <si>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</si>
  <si>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</si>
  <si>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</si>
  <si>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</si>
  <si>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</si>
  <si>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</si>
  <si>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</si>
  <si>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</si>
  <si>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</si>
  <si>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</si>
  <si>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</si>
  <si>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</si>
  <si>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</si>
  <si>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</si>
  <si>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</si>
  <si>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</si>
  <si>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</si>
  <si>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</si>
  <si>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</si>
  <si>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</si>
  <si>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</si>
  <si>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</si>
  <si>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</si>
  <si>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</si>
  <si>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</si>
  <si>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</si>
  <si>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</si>
  <si>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</si>
  <si>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</si>
  <si>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</si>
  <si>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</si>
  <si>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</si>
  <si>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</si>
  <si>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</si>
  <si>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</si>
  <si>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</si>
  <si>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</si>
  <si>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</si>
  <si>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</si>
  <si>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</si>
  <si>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</si>
  <si>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</si>
  <si>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</si>
  <si>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</si>
  <si>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</si>
  <si>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</si>
  <si>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</si>
  <si>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</si>
  <si>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</si>
  <si>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</si>
  <si>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</si>
  <si>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</si>
  <si>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</si>
  <si>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</si>
  <si>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</si>
  <si>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</si>
  <si>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</si>
  <si>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</si>
  <si>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</si>
  <si>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</si>
  <si>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</si>
  <si>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</si>
  <si>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</si>
  <si>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</si>
  <si>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</si>
  <si>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</si>
  <si>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</si>
  <si>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</si>
  <si>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</si>
  <si>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</si>
  <si>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</si>
  <si>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</si>
  <si>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</si>
  <si>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</si>
  <si>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</si>
  <si>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</si>
  <si>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</si>
  <si>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</si>
  <si>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</si>
  <si>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</si>
  <si>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</si>
  <si>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</si>
  <si>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</si>
  <si>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</si>
  <si>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</si>
  <si>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</si>
  <si>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</si>
  <si>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</si>
  <si>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</si>
  <si>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</si>
  <si>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</si>
  <si>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</si>
  <si>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</si>
  <si>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</si>
  <si>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</si>
  <si>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</si>
  <si>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</si>
  <si>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</si>
  <si>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</si>
  <si>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</si>
  <si>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</si>
  <si>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</si>
  <si>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</si>
  <si>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</si>
  <si>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</si>
  <si>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</si>
  <si>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</si>
  <si>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</si>
  <si>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</si>
  <si>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</si>
  <si>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</si>
  <si>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</si>
  <si>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</si>
  <si>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</si>
  <si>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</si>
  <si>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</si>
  <si>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</si>
  <si>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</si>
  <si>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</si>
  <si>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</si>
  <si>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</si>
  <si>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</si>
  <si>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</si>
  <si>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</si>
  <si>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</si>
  <si>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</si>
  <si>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</si>
  <si>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</si>
  <si>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</si>
  <si>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</si>
  <si>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</si>
  <si>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</si>
  <si>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</si>
  <si>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</si>
  <si>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</si>
  <si>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</si>
  <si>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</si>
  <si>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</si>
  <si>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</si>
  <si>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</si>
  <si>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</si>
  <si>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</si>
  <si>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</si>
  <si>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</si>
  <si>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</si>
  <si>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</si>
  <si>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</si>
  <si>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</si>
  <si>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</si>
  <si>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</si>
  <si>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</si>
  <si>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</si>
  <si>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</si>
  <si>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</si>
  <si>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</si>
  <si>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</si>
  <si>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</si>
  <si>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</si>
  <si>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</si>
  <si>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</si>
  <si>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</si>
  <si>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</si>
  <si>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</si>
  <si>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</si>
  <si>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</si>
  <si>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</si>
  <si>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</si>
  <si>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</si>
  <si>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</si>
  <si>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</si>
  <si>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</si>
  <si>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</si>
  <si>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</si>
  <si>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</si>
  <si>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</si>
  <si>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</si>
  <si>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</si>
  <si>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</si>
  <si>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</si>
  <si>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</si>
  <si>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</si>
  <si>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</si>
  <si>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</si>
  <si>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</si>
  <si>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</si>
  <si>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</si>
  <si>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</si>
  <si>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</si>
  <si>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</si>
  <si>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</si>
  <si>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</si>
  <si>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</si>
  <si>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</si>
  <si>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</si>
  <si>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</si>
  <si>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</si>
  <si>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</si>
  <si>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</si>
  <si>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</si>
  <si>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</si>
  <si>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</si>
  <si>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</si>
  <si>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</si>
  <si>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</si>
  <si>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</si>
  <si>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</si>
  <si>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</si>
  <si>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</si>
  <si>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</si>
  <si>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</si>
  <si>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</si>
  <si>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</si>
  <si>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</si>
  <si>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</si>
  <si>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</si>
  <si>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</si>
  <si>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</si>
  <si>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</si>
  <si>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</si>
  <si>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</si>
  <si>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</si>
  <si>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</si>
  <si>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</si>
  <si>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</si>
  <si>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</si>
  <si>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</si>
  <si>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</si>
  <si>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</si>
  <si>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</si>
  <si>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</si>
  <si>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</si>
  <si>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</si>
  <si>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</si>
  <si>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</si>
  <si>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</si>
  <si>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</si>
  <si>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</si>
  <si>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</si>
  <si>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</si>
  <si>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</si>
  <si>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</si>
  <si>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</si>
  <si>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</si>
  <si>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</si>
  <si>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</si>
  <si>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</si>
  <si>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</si>
  <si>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</si>
  <si>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</si>
  <si>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</si>
  <si>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</si>
  <si>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</si>
  <si>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</si>
  <si>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</si>
  <si>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</si>
  <si>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</si>
  <si>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</si>
  <si>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</si>
  <si>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</si>
  <si>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</si>
  <si>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</si>
  <si>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</si>
  <si>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</si>
  <si>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</si>
  <si>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</si>
  <si>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</si>
  <si>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</si>
  <si>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</si>
  <si>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</si>
  <si>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</si>
  <si>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</si>
  <si>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</si>
  <si>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</si>
  <si>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</si>
  <si>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</si>
  <si>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</si>
  <si>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</si>
  <si>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</si>
  <si>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</si>
  <si>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</si>
  <si>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</si>
  <si>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</si>
  <si>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</si>
  <si>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</si>
  <si>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</si>
  <si>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</si>
  <si>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</si>
  <si>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</si>
  <si>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</si>
  <si>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</si>
  <si>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</si>
  <si>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</si>
  <si>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</si>
  <si>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</si>
  <si>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</si>
  <si>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</si>
  <si>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</si>
  <si>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</si>
  <si>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</si>
  <si>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</si>
  <si>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</si>
  <si>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</si>
  <si>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</si>
  <si>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</si>
  <si>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</si>
  <si>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</si>
  <si>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</si>
  <si>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</si>
  <si>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</si>
  <si>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</si>
  <si>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</si>
  <si>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</si>
  <si>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</si>
  <si>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</si>
  <si>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</si>
  <si>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</si>
  <si>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</si>
  <si>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</si>
  <si>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</si>
  <si>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</si>
  <si>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</si>
  <si>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</si>
  <si>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</si>
  <si>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</si>
  <si>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</si>
  <si>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</si>
  <si>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</si>
  <si>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</si>
  <si>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</si>
  <si>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</si>
  <si>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</si>
  <si>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</si>
  <si>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</si>
  <si>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</si>
  <si>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</si>
  <si>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</si>
  <si>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</si>
  <si>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</si>
  <si>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</si>
  <si>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</si>
  <si>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</si>
  <si>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</si>
  <si>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</si>
  <si>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</si>
  <si>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</si>
  <si>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</si>
  <si>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</si>
  <si>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</si>
  <si>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</si>
  <si>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</si>
  <si>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</si>
  <si>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</si>
  <si>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</si>
  <si>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</si>
  <si>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</si>
  <si>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</si>
  <si>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</si>
  <si>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</si>
  <si>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</si>
  <si>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</si>
  <si>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</si>
  <si>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</si>
  <si>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</si>
  <si>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</si>
  <si>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</si>
  <si>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</si>
  <si>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</si>
  <si>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</si>
  <si>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</si>
  <si>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</si>
  <si>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</si>
  <si>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</si>
  <si>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</si>
  <si>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</si>
  <si>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</si>
  <si>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</si>
  <si>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</si>
  <si>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</si>
  <si>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</si>
  <si>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</si>
  <si>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</si>
  <si>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</si>
  <si>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</si>
  <si>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</si>
  <si>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</si>
  <si>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</si>
  <si>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</si>
  <si>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</si>
  <si>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</si>
  <si>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</si>
  <si>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</si>
  <si>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</si>
  <si>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</si>
  <si>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</si>
  <si>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</si>
  <si>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</si>
  <si>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</si>
  <si>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</si>
  <si>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</si>
  <si>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</si>
  <si>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</si>
  <si>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</si>
  <si>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</si>
  <si>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</si>
  <si>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</si>
  <si>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</si>
  <si>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</si>
  <si>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</si>
  <si>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</si>
  <si>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</si>
  <si>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</si>
  <si>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</si>
  <si>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</si>
  <si>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</si>
  <si>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</si>
  <si>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</si>
  <si>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</si>
  <si>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</si>
  <si>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</si>
  <si>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</si>
  <si>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</si>
  <si>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</si>
  <si>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</si>
  <si>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</si>
  <si>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</si>
  <si>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</si>
  <si>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</si>
  <si>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</si>
  <si>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</si>
  <si>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</si>
  <si>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</si>
  <si>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</si>
  <si>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</si>
  <si>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</si>
  <si>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</si>
  <si>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</si>
  <si>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</si>
  <si>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</si>
  <si>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</si>
  <si>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</si>
  <si>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</si>
  <si>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</si>
  <si>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</si>
  <si>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</si>
  <si>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</si>
  <si>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</si>
  <si>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</si>
  <si>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</si>
  <si>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</si>
  <si>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</si>
  <si>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</si>
  <si>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</si>
  <si>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</si>
  <si>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</si>
  <si>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</si>
  <si>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</si>
  <si>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</si>
  <si>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</si>
  <si>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</si>
  <si>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</si>
  <si>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</si>
  <si>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</si>
  <si>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</si>
  <si>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</si>
  <si>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</si>
  <si>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</si>
  <si>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</si>
  <si>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</si>
  <si>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</si>
  <si>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</si>
  <si>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</si>
  <si>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</si>
  <si>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</si>
  <si>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</si>
  <si>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</si>
  <si>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</si>
  <si>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</si>
  <si>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</si>
  <si>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</si>
  <si>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</si>
  <si>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</si>
  <si>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</si>
  <si>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</si>
  <si>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</si>
  <si>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</si>
  <si>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</si>
  <si>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</si>
  <si>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</si>
  <si>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</si>
  <si>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</si>
  <si>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</si>
  <si>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</si>
  <si>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</si>
  <si>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</si>
  <si>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</si>
  <si>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</si>
  <si>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</si>
  <si>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</si>
  <si>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</si>
  <si>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</si>
  <si>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</si>
  <si>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</si>
  <si>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</si>
  <si>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</si>
  <si>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</si>
  <si>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</si>
  <si>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</si>
  <si>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</si>
  <si>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</si>
  <si>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</si>
  <si>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</si>
  <si>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</si>
  <si>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</si>
  <si>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</si>
  <si>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</si>
  <si>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</si>
  <si>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</si>
  <si>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</si>
  <si>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</si>
  <si>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</si>
  <si>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</si>
  <si>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</si>
  <si>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</si>
  <si>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</si>
  <si>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</si>
  <si>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</si>
  <si>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</si>
  <si>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</si>
  <si>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</si>
  <si>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</si>
  <si>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</si>
  <si>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</si>
  <si>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</si>
  <si>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</si>
  <si>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</si>
  <si>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</si>
  <si>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</si>
  <si>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</si>
  <si>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</si>
  <si>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</si>
  <si>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</si>
  <si>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</si>
  <si>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</si>
  <si>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</si>
  <si>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</si>
  <si>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</si>
  <si>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</si>
  <si>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</si>
  <si>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</si>
  <si>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</si>
  <si>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</si>
  <si>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</si>
  <si>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</si>
  <si>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</si>
  <si>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</si>
  <si>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</si>
  <si>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</si>
  <si>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</si>
  <si>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</si>
  <si>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</si>
  <si>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</si>
  <si>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</si>
  <si>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</si>
  <si>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</si>
  <si>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</si>
  <si>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</si>
  <si>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</si>
  <si>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</si>
  <si>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</si>
  <si>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</si>
  <si>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</si>
  <si>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</si>
  <si>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</si>
  <si>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</si>
  <si>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</si>
  <si>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</si>
  <si>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</si>
  <si>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</si>
  <si>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</si>
  <si>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</si>
  <si>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</si>
  <si>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</si>
  <si>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</si>
  <si>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</si>
  <si>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</si>
  <si>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</si>
  <si>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</si>
  <si>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</si>
  <si>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</si>
  <si>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</si>
  <si>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</si>
  <si>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</si>
  <si>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</si>
  <si>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</si>
  <si>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</si>
  <si>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</si>
  <si>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</si>
  <si>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</si>
  <si>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</si>
  <si>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</si>
  <si>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</si>
  <si>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</si>
  <si>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</si>
  <si>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</si>
  <si>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</si>
  <si>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</si>
  <si>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</si>
  <si>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</si>
  <si>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</si>
  <si>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</si>
  <si>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</si>
  <si>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</si>
  <si>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</si>
  <si>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</si>
  <si>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</si>
  <si>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</si>
  <si>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</si>
  <si>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</si>
  <si>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</si>
  <si>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</si>
  <si>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</si>
  <si>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</si>
  <si>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</si>
  <si>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</si>
  <si>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</si>
  <si>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</si>
  <si>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</si>
  <si>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</si>
  <si>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</si>
  <si>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</si>
  <si>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</si>
  <si>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</si>
  <si>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</si>
  <si>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</si>
  <si>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</si>
  <si>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</si>
  <si>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</si>
  <si>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</si>
  <si>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</si>
  <si>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</si>
  <si>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</si>
  <si>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</si>
  <si>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</si>
  <si>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</si>
  <si>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</si>
  <si>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</si>
  <si>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</si>
  <si>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</si>
  <si>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</si>
  <si>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</si>
  <si>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</si>
  <si>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</si>
  <si>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</si>
  <si>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</si>
  <si>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</si>
  <si>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</si>
  <si>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</si>
  <si>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</si>
  <si>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</si>
  <si>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</si>
  <si>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</si>
  <si>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</si>
  <si>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</si>
  <si>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</si>
  <si>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</si>
  <si>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</si>
  <si>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</si>
  <si>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</si>
  <si>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</si>
  <si>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</si>
  <si>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</si>
  <si>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</si>
  <si>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</si>
  <si>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</si>
  <si>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</si>
  <si>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</si>
  <si>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</si>
  <si>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</si>
  <si>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</si>
  <si>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</si>
  <si>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</si>
  <si>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</si>
  <si>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</si>
  <si>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</si>
  <si>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</si>
  <si>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</si>
  <si>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</si>
  <si>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</si>
  <si>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</si>
  <si>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</si>
  <si>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</si>
  <si>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</si>
  <si>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</si>
  <si>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</si>
  <si>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</si>
  <si>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</si>
  <si>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</si>
  <si>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</si>
  <si>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</si>
  <si>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</si>
  <si>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</si>
  <si>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</si>
  <si>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</si>
  <si>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</si>
  <si>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</si>
  <si>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</si>
  <si>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</si>
  <si>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</si>
  <si>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</si>
  <si>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</si>
  <si>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</si>
  <si>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</si>
  <si>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</si>
  <si>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</si>
  <si>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</si>
  <si>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</si>
  <si>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</si>
  <si>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</si>
  <si>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</si>
  <si>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</si>
  <si>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</si>
  <si>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</si>
  <si>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</si>
  <si>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</si>
  <si>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</si>
  <si>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</si>
  <si>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</si>
  <si>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</si>
  <si>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</si>
  <si>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</si>
  <si>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</si>
  <si>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</si>
  <si>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</si>
  <si>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</si>
  <si>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</si>
  <si>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</si>
  <si>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</si>
  <si>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</si>
  <si>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</si>
  <si>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</si>
  <si>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</si>
  <si>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</si>
  <si>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</si>
  <si>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</si>
  <si>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</si>
  <si>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</si>
  <si>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</si>
  <si>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</si>
  <si>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</si>
  <si>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</si>
  <si>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</si>
  <si>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</si>
  <si>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</si>
  <si>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</si>
  <si>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</si>
  <si>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</si>
  <si>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</si>
  <si>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</si>
  <si>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</si>
  <si>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</si>
  <si>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</si>
  <si>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</si>
  <si>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</si>
  <si>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</si>
  <si>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</si>
  <si>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</si>
  <si>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</si>
  <si>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</si>
  <si>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</si>
  <si>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</si>
  <si>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</si>
  <si>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</si>
  <si>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</si>
  <si>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</si>
  <si>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</si>
  <si>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</si>
  <si>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</si>
  <si>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</si>
  <si>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</si>
  <si>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</si>
  <si>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</si>
  <si>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</si>
  <si>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</si>
  <si>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</si>
  <si>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</si>
  <si>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</si>
  <si>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</si>
  <si>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</si>
  <si>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</si>
  <si>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</si>
  <si>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</si>
  <si>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</si>
  <si>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</si>
  <si>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</si>
  <si>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</si>
  <si>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</si>
  <si>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</si>
  <si>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</si>
  <si>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</si>
  <si>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</si>
  <si>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</si>
  <si>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</si>
  <si>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</si>
  <si>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</si>
  <si>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</si>
  <si>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</si>
  <si>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</si>
  <si>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</si>
  <si>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</si>
  <si>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</si>
  <si>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</si>
  <si>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</si>
  <si>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</si>
  <si>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</si>
  <si>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</si>
  <si>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</si>
  <si>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</si>
  <si>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</si>
  <si>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</si>
  <si>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</si>
  <si>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</si>
  <si>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</si>
  <si>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</si>
  <si>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</si>
  <si>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</si>
  <si>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</si>
  <si>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</si>
  <si>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</si>
  <si>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</si>
  <si>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</si>
  <si>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</si>
  <si>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</si>
  <si>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</si>
  <si>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</si>
  <si>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</si>
  <si>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</si>
  <si>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</si>
  <si>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</si>
  <si>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</si>
  <si>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</si>
  <si>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</si>
  <si>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</si>
  <si>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</si>
  <si>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</si>
  <si>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</si>
  <si>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</si>
  <si>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</si>
  <si>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</si>
  <si>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</si>
  <si>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</si>
  <si>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</si>
  <si>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</si>
  <si>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</si>
  <si>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</si>
  <si>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</si>
  <si>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</si>
  <si>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</si>
  <si>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</si>
  <si>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</si>
  <si>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</si>
  <si>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</si>
  <si>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</si>
  <si>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</si>
  <si>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</si>
  <si>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</si>
  <si>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</si>
  <si>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</si>
  <si>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</si>
  <si>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</si>
  <si>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</si>
  <si>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</si>
  <si>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</si>
  <si>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</si>
  <si>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</si>
  <si>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</si>
  <si>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</si>
  <si>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</si>
  <si>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</si>
  <si>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</si>
  <si>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</si>
  <si>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</si>
  <si>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</si>
  <si>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</si>
  <si>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</si>
  <si>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</si>
  <si>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</si>
  <si>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</si>
  <si>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</si>
  <si>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</si>
  <si>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</si>
  <si>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</si>
  <si>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</si>
  <si>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</si>
  <si>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</si>
  <si>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</si>
  <si>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</si>
  <si>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</si>
  <si>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</si>
  <si>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</si>
  <si>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</si>
  <si>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</si>
  <si>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</si>
  <si>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</si>
  <si>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</si>
  <si>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</si>
  <si>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</si>
  <si>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</si>
  <si>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</si>
  <si>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</si>
  <si>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</si>
  <si>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</si>
  <si>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</si>
  <si>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</si>
  <si>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</si>
  <si>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</si>
  <si>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</si>
  <si>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</si>
  <si>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</si>
  <si>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</si>
  <si>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</si>
  <si>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</si>
  <si>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</si>
  <si>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</si>
  <si>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</si>
  <si>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</si>
  <si>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</si>
  <si>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</si>
  <si>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</si>
  <si>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</si>
  <si>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</si>
  <si>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</si>
  <si>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</si>
  <si>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</si>
  <si>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</si>
  <si>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</si>
  <si>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</si>
  <si>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</si>
  <si>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</si>
  <si>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</si>
  <si>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</si>
  <si>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</si>
  <si>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</si>
  <si>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</si>
  <si>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</si>
  <si>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</si>
  <si>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</si>
  <si>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</si>
  <si>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</si>
  <si>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</si>
  <si>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</si>
  <si>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</si>
  <si>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</si>
  <si>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</si>
  <si>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</si>
  <si>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</si>
  <si>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</si>
  <si>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</si>
  <si>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</si>
  <si>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</si>
  <si>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</si>
  <si>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</si>
  <si>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</si>
  <si>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</si>
  <si>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</si>
  <si>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</si>
  <si>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</si>
  <si>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</si>
  <si>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</si>
  <si>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</si>
  <si>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</si>
  <si>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</si>
  <si>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</si>
  <si>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</si>
  <si>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</si>
  <si>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</si>
  <si>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</si>
  <si>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</si>
  <si>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</si>
  <si>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</si>
  <si>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</si>
  <si>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</si>
  <si>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</si>
  <si>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</si>
  <si>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</si>
  <si>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</si>
  <si>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</si>
  <si>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</si>
  <si>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</si>
  <si>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</si>
  <si>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</si>
  <si>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</si>
  <si>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</si>
  <si>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</si>
  <si>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</si>
  <si>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</si>
  <si>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</si>
  <si>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</si>
  <si>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</si>
  <si>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</si>
  <si>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</si>
  <si>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</si>
  <si>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</si>
  <si>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</si>
  <si>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</si>
  <si>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</si>
  <si>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</si>
  <si>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</si>
  <si>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</si>
  <si>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</si>
  <si>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</si>
  <si>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</si>
  <si>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</si>
  <si>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</si>
  <si>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</si>
  <si>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</si>
  <si>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</si>
  <si>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</si>
  <si>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</si>
  <si>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</si>
  <si>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</si>
  <si>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</si>
  <si>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</si>
  <si>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</si>
  <si>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</si>
  <si>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</si>
  <si>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</si>
  <si>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</si>
  <si>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</si>
  <si>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</si>
  <si>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</si>
  <si>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</si>
  <si>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</si>
  <si>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</si>
  <si>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</si>
  <si>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</si>
  <si>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</si>
  <si>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</si>
  <si>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</si>
  <si>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</si>
  <si>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</si>
  <si>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</si>
  <si>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</si>
  <si>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</si>
  <si>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</si>
  <si>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</si>
  <si>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</si>
  <si>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</si>
  <si>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</si>
  <si>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</si>
  <si>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</si>
  <si>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</si>
  <si>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</si>
  <si>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</si>
  <si>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</si>
  <si>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</si>
  <si>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</si>
  <si>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</si>
  <si>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</si>
  <si>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</si>
  <si>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</si>
  <si>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</si>
  <si>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</si>
  <si>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</si>
  <si>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</si>
  <si>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</si>
  <si>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</si>
  <si>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</si>
  <si>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</si>
  <si>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</si>
  <si>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</si>
  <si>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</si>
  <si>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</si>
  <si>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</si>
  <si>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</si>
  <si>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</si>
  <si>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</si>
  <si>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</si>
  <si>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</si>
  <si>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</si>
  <si>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</si>
  <si>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</si>
  <si>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</si>
  <si>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</si>
  <si>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</si>
  <si>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</si>
  <si>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</si>
  <si>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</si>
  <si>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</si>
  <si>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</si>
  <si>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</si>
  <si>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</si>
  <si>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</si>
  <si>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</si>
  <si>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</si>
  <si>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</si>
  <si>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</si>
  <si>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</si>
  <si>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</si>
  <si>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</si>
  <si>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</si>
  <si>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</si>
  <si>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</si>
  <si>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</si>
  <si>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</si>
  <si>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</si>
  <si>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</si>
  <si>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</si>
  <si>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</si>
  <si>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</si>
  <si>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</si>
  <si>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</si>
  <si>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</si>
  <si>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</si>
  <si>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</si>
  <si>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</si>
  <si>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</si>
  <si>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</si>
  <si>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</si>
  <si>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</si>
  <si>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</si>
  <si>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</si>
  <si>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</si>
  <si>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</si>
  <si>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</si>
  <si>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</si>
  <si>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</si>
  <si>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</si>
  <si>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</si>
  <si>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</si>
  <si>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</si>
  <si>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</si>
  <si>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</si>
  <si>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</si>
  <si>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</si>
  <si>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</si>
  <si>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</si>
  <si>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</si>
  <si>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</si>
  <si>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</si>
  <si>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</si>
  <si>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</si>
  <si>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</si>
  <si>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</si>
  <si>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</si>
  <si>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</si>
  <si>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</si>
  <si>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</si>
  <si>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</si>
  <si>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</si>
  <si>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</si>
  <si>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</si>
  <si>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</si>
  <si>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</si>
  <si>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</si>
  <si>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</si>
  <si>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</si>
  <si>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</si>
  <si>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</si>
  <si>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</si>
  <si>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</si>
  <si>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</si>
  <si>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</si>
  <si>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</si>
  <si>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</si>
  <si>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</si>
  <si>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</si>
  <si>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</si>
  <si>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</si>
  <si>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</si>
  <si>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</si>
  <si>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</si>
  <si>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</si>
  <si>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</si>
  <si>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</si>
  <si>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</si>
  <si>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</si>
  <si>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</si>
  <si>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</si>
  <si>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</si>
  <si>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</si>
  <si>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</si>
  <si>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</si>
  <si>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</si>
  <si>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</si>
  <si>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</si>
  <si>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</si>
  <si>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</si>
  <si>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</si>
  <si>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</si>
  <si>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</si>
  <si>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</si>
  <si>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</si>
  <si>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</si>
  <si>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</si>
  <si>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</si>
  <si>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</si>
  <si>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</si>
  <si>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</si>
  <si>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</si>
  <si>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</si>
  <si>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</si>
  <si>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</si>
  <si>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</si>
  <si>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</si>
  <si>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</si>
  <si>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</si>
  <si>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</si>
  <si>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</si>
  <si>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</si>
  <si>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</si>
  <si>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</si>
  <si>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</si>
  <si>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</si>
  <si>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</si>
  <si>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</si>
  <si>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</si>
  <si>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</si>
  <si>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</si>
  <si>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</si>
  <si>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</si>
  <si>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</si>
  <si>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</si>
  <si>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</si>
  <si>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</si>
  <si>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</si>
  <si>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</si>
  <si>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</si>
  <si>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</si>
  <si>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</si>
  <si>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</si>
  <si>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</si>
  <si>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</si>
  <si>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</si>
  <si>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</si>
  <si>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</si>
  <si>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</si>
  <si>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</si>
  <si>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</si>
  <si>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</si>
  <si>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</si>
  <si>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</si>
  <si>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</si>
  <si>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</si>
  <si>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</si>
  <si>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</si>
  <si>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</si>
  <si>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</si>
  <si>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</si>
  <si>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</si>
  <si>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</si>
  <si>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</si>
  <si>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</si>
  <si>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</si>
  <si>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</si>
  <si>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</si>
  <si>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</si>
  <si>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</si>
  <si>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</si>
  <si>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</si>
  <si>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</si>
  <si>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</si>
  <si>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</si>
  <si>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</si>
  <si>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</si>
  <si>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</si>
  <si>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</si>
  <si>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</si>
  <si>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</si>
  <si>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</si>
  <si>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</si>
  <si>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</si>
  <si>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</si>
  <si>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</si>
  <si>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</si>
  <si>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</si>
  <si>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</si>
  <si>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</si>
  <si>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</si>
  <si>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</si>
  <si>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</si>
  <si>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</si>
  <si>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</si>
  <si>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</si>
  <si>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</si>
  <si>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</si>
  <si>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</si>
  <si>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</si>
  <si>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</si>
  <si>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</si>
  <si>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</si>
  <si>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</si>
  <si>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</si>
  <si>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</si>
  <si>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</si>
  <si>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</si>
  <si>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</si>
  <si>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</si>
  <si>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</si>
  <si>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</si>
  <si>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</si>
  <si>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</si>
  <si>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</si>
  <si>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</si>
  <si>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</si>
  <si>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</si>
  <si>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</si>
  <si>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</si>
  <si>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</si>
  <si>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</si>
  <si>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</si>
  <si>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</si>
  <si>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</si>
  <si>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</si>
  <si>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</si>
  <si>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</si>
  <si>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</si>
  <si>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</si>
  <si>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</si>
  <si>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</si>
  <si>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</si>
  <si>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</si>
  <si>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</si>
  <si>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</si>
  <si>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</si>
  <si>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</si>
  <si>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</si>
  <si>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</si>
  <si>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</si>
  <si>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</si>
  <si>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</si>
  <si>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</si>
  <si>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</si>
  <si>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</si>
  <si>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</si>
  <si>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</si>
  <si>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</si>
  <si>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</si>
  <si>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</si>
  <si>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</si>
  <si>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</si>
  <si>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</si>
  <si>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</si>
  <si>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</si>
  <si>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</si>
  <si>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</si>
  <si>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</si>
  <si>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</si>
  <si>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</si>
  <si>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</si>
  <si>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</si>
  <si>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</si>
  <si>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</si>
  <si>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</si>
  <si>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</si>
  <si>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</si>
  <si>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</si>
  <si>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</si>
  <si>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</si>
  <si>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</si>
  <si>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</si>
  <si>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</si>
  <si>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</si>
  <si>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</si>
  <si>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</si>
  <si>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</si>
  <si>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</si>
  <si>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</si>
  <si>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</si>
  <si>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</si>
  <si>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</si>
  <si>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</si>
  <si>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</si>
  <si>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</si>
  <si>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</si>
  <si>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</si>
  <si>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</si>
  <si>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</si>
  <si>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</si>
  <si>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</si>
  <si>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</si>
  <si>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</si>
  <si>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</si>
  <si>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</si>
  <si>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</si>
  <si>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</si>
  <si>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</si>
  <si>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</si>
  <si>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</si>
  <si>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</si>
  <si>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</si>
  <si>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</si>
  <si>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</si>
  <si>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</si>
  <si>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</si>
  <si>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</si>
  <si>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</si>
  <si>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</si>
  <si>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</si>
  <si>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</si>
  <si>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</si>
  <si>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</si>
  <si>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</si>
  <si>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</si>
  <si>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</si>
  <si>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</si>
  <si>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</si>
  <si>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</si>
  <si>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</si>
  <si>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</si>
  <si>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</si>
  <si>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</si>
  <si>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</si>
  <si>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</si>
  <si>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</si>
  <si>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</si>
  <si>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</si>
  <si>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</si>
  <si>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</si>
  <si>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</si>
  <si>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</si>
  <si>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</si>
  <si>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</si>
  <si>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</si>
  <si>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</si>
  <si>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</si>
  <si>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</si>
  <si>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</si>
  <si>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</si>
  <si>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</si>
  <si>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</si>
  <si>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</si>
  <si>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</si>
  <si>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</si>
  <si>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</si>
  <si>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</si>
  <si>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</si>
  <si>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</si>
  <si>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</si>
  <si>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</si>
  <si>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</si>
  <si>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</si>
  <si>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</si>
  <si>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</si>
  <si>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</si>
  <si>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</si>
  <si>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</si>
  <si>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</si>
  <si>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</si>
  <si>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</si>
  <si>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</si>
  <si>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</si>
  <si>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</si>
  <si>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</si>
  <si>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</si>
  <si>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</si>
  <si>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</si>
  <si>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</si>
  <si>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</si>
  <si>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</si>
  <si>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</si>
  <si>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</si>
  <si>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</si>
  <si>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</si>
  <si>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</si>
  <si>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</si>
  <si>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</si>
  <si>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</si>
  <si>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</si>
  <si>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</si>
  <si>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</si>
  <si>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</si>
  <si>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</si>
  <si>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</si>
  <si>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</si>
  <si>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</si>
  <si>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</si>
  <si>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</si>
  <si>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</si>
  <si>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</si>
  <si>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</si>
  <si>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</si>
  <si>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</si>
  <si>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</si>
  <si>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</si>
  <si>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</si>
  <si>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</si>
  <si>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</si>
  <si>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</si>
  <si>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</si>
  <si>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</si>
  <si>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</si>
  <si>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</si>
  <si>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</si>
  <si>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</si>
  <si>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</si>
  <si>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</si>
  <si>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</si>
  <si>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</si>
  <si>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</si>
  <si>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</si>
  <si>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</si>
  <si>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</si>
  <si>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</si>
  <si>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</si>
  <si>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</si>
  <si>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</si>
  <si>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</si>
  <si>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</si>
  <si>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</si>
  <si>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</si>
  <si>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</si>
  <si>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</si>
  <si>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</si>
  <si>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</si>
  <si>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</si>
  <si>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</si>
  <si>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</si>
  <si>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</si>
  <si>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</si>
  <si>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</si>
  <si>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</si>
  <si>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</si>
  <si>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</si>
  <si>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</si>
  <si>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</si>
  <si>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</si>
  <si>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</si>
  <si>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</si>
  <si>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</si>
  <si>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</si>
  <si>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</si>
  <si>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</si>
  <si>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</si>
  <si>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</si>
  <si>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</si>
  <si>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</si>
  <si>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</si>
  <si>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</si>
  <si>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</si>
  <si>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</si>
  <si>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</si>
  <si>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</si>
  <si>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</si>
  <si>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</si>
  <si>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</si>
  <si>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</si>
  <si>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</si>
  <si>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</si>
  <si>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</si>
  <si>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</si>
  <si>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</si>
  <si>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</si>
  <si>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</si>
  <si>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</si>
  <si>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</si>
  <si>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</si>
  <si>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</si>
  <si>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</si>
  <si>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</si>
  <si>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</si>
  <si>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</si>
  <si>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</si>
  <si>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</si>
  <si>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</si>
  <si>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</si>
  <si>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</si>
  <si>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</si>
  <si>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</si>
  <si>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</si>
  <si>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</si>
  <si>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</si>
  <si>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</si>
  <si>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</si>
  <si>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</si>
  <si>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</si>
  <si>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</si>
  <si>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</si>
  <si>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</si>
  <si>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</si>
  <si>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</si>
  <si>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</si>
  <si>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</si>
  <si>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</si>
  <si>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</si>
  <si>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</si>
  <si>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</si>
  <si>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</si>
  <si>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</si>
  <si>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</si>
  <si>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</si>
  <si>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</si>
  <si>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</si>
  <si>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</si>
  <si>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</si>
  <si>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</si>
  <si>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</si>
  <si>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</si>
  <si>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</si>
  <si>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</si>
  <si>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</si>
  <si>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</si>
  <si>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</si>
  <si>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</si>
  <si>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</si>
  <si>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</si>
  <si>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</si>
  <si>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</si>
  <si>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</si>
  <si>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</si>
  <si>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</si>
  <si>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</si>
  <si>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</si>
  <si>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</si>
  <si>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</si>
  <si>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</si>
  <si>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</si>
  <si>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</si>
  <si>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</si>
  <si>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</si>
  <si>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</si>
  <si>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</si>
  <si>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</si>
  <si>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</si>
  <si>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</si>
  <si>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</si>
  <si>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</si>
  <si>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</si>
  <si>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</si>
  <si>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</si>
  <si>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</si>
  <si>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</si>
  <si>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</si>
  <si>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</si>
  <si>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</si>
  <si>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</si>
  <si>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</si>
  <si>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</si>
  <si>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</si>
  <si>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</si>
  <si>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</si>
  <si>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</si>
  <si>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</si>
  <si>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</si>
  <si>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</si>
  <si>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</si>
  <si>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</si>
  <si>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</si>
  <si>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</si>
  <si>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</si>
  <si>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</si>
  <si>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</si>
  <si>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</si>
  <si>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</si>
  <si>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</si>
  <si>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</si>
  <si>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</si>
  <si>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</si>
  <si>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</si>
  <si>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</si>
  <si>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</si>
  <si>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</si>
  <si>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</si>
  <si>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</si>
  <si>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</si>
  <si>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</si>
  <si>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</si>
  <si>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</si>
  <si>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</si>
  <si>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</si>
  <si>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</si>
  <si>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</si>
  <si>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</si>
  <si>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</si>
  <si>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</si>
  <si>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</si>
  <si>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</si>
  <si>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</si>
  <si>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</si>
  <si>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</si>
  <si>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</si>
  <si>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</si>
  <si>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</si>
  <si>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</si>
  <si>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</si>
  <si>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</si>
  <si>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</si>
  <si>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</si>
  <si>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</si>
  <si>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</si>
  <si>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</si>
  <si>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</si>
  <si>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</si>
  <si>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</si>
  <si>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</si>
  <si>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</si>
  <si>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</si>
  <si>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</si>
  <si>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</si>
  <si>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</si>
  <si>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</si>
  <si>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</si>
  <si>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</si>
  <si>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</si>
  <si>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</si>
  <si>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</si>
  <si>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</si>
  <si>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</si>
  <si>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</si>
  <si>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</si>
  <si>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</si>
  <si>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</si>
  <si>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</si>
  <si>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</si>
  <si>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</si>
  <si>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</si>
  <si>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</si>
  <si>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</si>
  <si>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</si>
  <si>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</si>
  <si>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</si>
  <si>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</si>
  <si>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</si>
  <si>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</si>
  <si>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</si>
  <si>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</si>
  <si>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</si>
  <si>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</si>
  <si>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</si>
  <si>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</si>
  <si>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</si>
  <si>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</si>
  <si>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</si>
  <si>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</si>
  <si>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</si>
  <si>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</si>
  <si>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</si>
  <si>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</si>
  <si>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</si>
  <si>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</si>
  <si>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</si>
  <si>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</si>
  <si>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</si>
  <si>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</si>
  <si>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</si>
  <si>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</si>
  <si>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</si>
  <si>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</si>
  <si>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</si>
  <si>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</si>
  <si>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</si>
  <si>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</si>
  <si>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</si>
  <si>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</si>
  <si>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</si>
  <si>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</si>
  <si>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</si>
  <si>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</si>
  <si>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</si>
  <si>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</si>
  <si>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</si>
  <si>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</si>
  <si>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</si>
  <si>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</si>
  <si>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</si>
  <si>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</si>
  <si>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</si>
  <si>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</si>
  <si>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</si>
  <si>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</si>
  <si>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</si>
  <si>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</si>
  <si>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</si>
  <si>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</si>
  <si>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</si>
  <si>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</si>
  <si>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</si>
  <si>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</si>
  <si>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</si>
  <si>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</si>
  <si>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</si>
  <si>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</si>
  <si>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</si>
  <si>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</si>
  <si>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</si>
  <si>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</si>
  <si>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</si>
  <si>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</si>
  <si>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</si>
  <si>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</si>
  <si>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</si>
  <si>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</si>
  <si>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</si>
  <si>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</si>
  <si>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</si>
  <si>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</si>
  <si>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</si>
  <si>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</si>
  <si>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</si>
  <si>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</si>
  <si>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</si>
  <si>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</si>
  <si>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</si>
  <si>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</si>
  <si>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</si>
  <si>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</si>
  <si>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</si>
  <si>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</si>
  <si>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</si>
  <si>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</si>
  <si>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</si>
  <si>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</si>
  <si>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</si>
  <si>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</si>
  <si>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</si>
  <si>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</si>
  <si>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</si>
  <si>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</si>
  <si>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</si>
  <si>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</si>
  <si>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</si>
  <si>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</si>
  <si>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</si>
  <si>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</si>
  <si>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</si>
  <si>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</si>
  <si>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</si>
  <si>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</si>
  <si>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</si>
  <si>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</si>
  <si>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</si>
  <si>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</si>
  <si>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</si>
  <si>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</si>
  <si>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</si>
  <si>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</si>
  <si>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</si>
  <si>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</si>
  <si>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</si>
  <si>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</si>
  <si>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</si>
  <si>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</si>
  <si>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</si>
  <si>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</si>
  <si>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</si>
  <si>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</si>
  <si>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</si>
  <si>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</si>
  <si>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</si>
  <si>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</si>
  <si>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</si>
  <si>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</si>
  <si>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</si>
  <si>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</si>
  <si>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</si>
  <si>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</si>
  <si>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</si>
  <si>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</si>
  <si>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</si>
  <si>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</si>
  <si>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</si>
  <si>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</si>
  <si>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</si>
  <si>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</si>
  <si>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</si>
  <si>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</si>
  <si>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</si>
  <si>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</si>
  <si>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</si>
  <si>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</si>
  <si>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</si>
  <si>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</si>
  <si>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</si>
  <si>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</si>
  <si>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</si>
  <si>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</si>
  <si>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</si>
  <si>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</si>
  <si>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</si>
  <si>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</si>
  <si>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</si>
  <si>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</si>
  <si>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</si>
  <si>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</si>
  <si>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</si>
  <si>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</si>
  <si>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</si>
  <si>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</si>
  <si>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</si>
  <si>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</si>
  <si>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</si>
  <si>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</si>
  <si>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</si>
  <si>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</si>
  <si>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</si>
  <si>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</si>
  <si>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</si>
  <si>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</si>
  <si>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</si>
  <si>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</si>
  <si>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</si>
  <si>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</si>
  <si>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</si>
  <si>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</si>
  <si>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</si>
  <si>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</si>
  <si>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</si>
  <si>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</si>
  <si>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</si>
  <si>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</si>
  <si>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</si>
  <si>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</si>
  <si>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</si>
  <si>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</si>
  <si>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</si>
  <si>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</si>
  <si>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</si>
  <si>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</si>
  <si>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</si>
  <si>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</si>
  <si>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</si>
  <si>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</si>
  <si>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</si>
  <si>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</si>
  <si>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</si>
  <si>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</si>
  <si>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</si>
  <si>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</si>
  <si>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</si>
  <si>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</si>
  <si>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</si>
  <si>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</si>
  <si>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</si>
  <si>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</si>
  <si>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</si>
  <si>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</si>
  <si>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</si>
  <si>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</si>
  <si>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</si>
  <si>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</si>
  <si>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</si>
  <si>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</si>
  <si>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</si>
  <si>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</si>
  <si>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</si>
  <si>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</si>
  <si>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</si>
  <si>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</si>
  <si>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</si>
  <si>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</si>
  <si>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</si>
  <si>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</si>
  <si>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</si>
  <si>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</si>
  <si>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</si>
  <si>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</si>
  <si>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</si>
  <si>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</si>
  <si>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</si>
  <si>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</si>
  <si>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</si>
  <si>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</si>
  <si>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</si>
  <si>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</si>
  <si>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</si>
  <si>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</si>
  <si>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</si>
  <si>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</si>
  <si>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</si>
  <si>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</si>
  <si>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</si>
  <si>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</si>
  <si>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</si>
  <si>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</si>
  <si>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</si>
  <si>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</si>
  <si>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</si>
  <si>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</si>
  <si>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</si>
  <si>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</si>
  <si>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</si>
  <si>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</si>
  <si>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</si>
  <si>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</si>
  <si>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</si>
  <si>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</si>
  <si>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</si>
  <si>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</si>
  <si>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</si>
  <si>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</si>
  <si>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</si>
  <si>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</si>
  <si>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</si>
  <si>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</si>
  <si>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</si>
  <si>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</si>
  <si>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</si>
  <si>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</si>
  <si>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</si>
  <si>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</si>
  <si>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</si>
  <si>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</si>
  <si>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</si>
  <si>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</si>
  <si>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</si>
  <si>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</si>
  <si>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</si>
  <si>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</si>
  <si>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</si>
  <si>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</si>
  <si>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</si>
  <si>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</si>
  <si>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</si>
  <si>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</si>
  <si>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</si>
  <si>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</si>
  <si>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</si>
  <si>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</si>
  <si>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</si>
  <si>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</si>
  <si>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</si>
  <si>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</si>
  <si>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</si>
  <si>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</si>
  <si>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</si>
  <si>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</si>
  <si>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</si>
  <si>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</si>
  <si>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</si>
  <si>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</si>
  <si>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</si>
  <si>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</si>
  <si>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</si>
  <si>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</si>
  <si>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</si>
  <si>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</si>
  <si>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</si>
  <si>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</si>
  <si>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</si>
  <si>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</si>
  <si>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</si>
  <si>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</si>
  <si>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</si>
  <si>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</si>
  <si>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</si>
  <si>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</si>
  <si>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</si>
  <si>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</si>
  <si>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</si>
  <si>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</si>
  <si>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</si>
  <si>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</si>
  <si>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</si>
  <si>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</si>
  <si>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</si>
  <si>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</si>
  <si>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</si>
  <si>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</si>
  <si>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</si>
  <si>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</si>
  <si>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</si>
  <si>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</si>
  <si>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</si>
  <si>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</si>
  <si>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</si>
  <si>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</si>
  <si>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</si>
  <si>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</si>
  <si>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</si>
  <si>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</si>
  <si>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</si>
  <si>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</si>
  <si>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</si>
  <si>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</si>
  <si>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</si>
  <si>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</si>
  <si>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</si>
  <si>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</si>
  <si>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</si>
  <si>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</si>
  <si>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</si>
  <si>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</si>
  <si>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</si>
  <si>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</si>
  <si>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</si>
  <si>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</si>
  <si>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</si>
  <si>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</si>
  <si>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</si>
  <si>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</si>
  <si>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</si>
  <si>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</si>
  <si>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</si>
  <si>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</si>
  <si>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</si>
  <si>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</si>
  <si>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</si>
  <si>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</si>
  <si>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</si>
  <si>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</si>
  <si>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</si>
  <si>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</si>
  <si>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</si>
  <si>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</si>
  <si>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</si>
  <si>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</si>
  <si>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</si>
  <si>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</si>
  <si>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</si>
  <si>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</si>
  <si>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</si>
  <si>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</si>
  <si>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</si>
  <si>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</si>
  <si>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</si>
  <si>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</si>
  <si>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</si>
  <si>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</si>
  <si>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</si>
  <si>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</si>
  <si>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</si>
  <si>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</si>
  <si>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</si>
  <si>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</si>
  <si>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</si>
  <si>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</si>
  <si>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</si>
  <si>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</si>
  <si>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</si>
  <si>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</si>
  <si>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</si>
  <si>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</si>
  <si>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</si>
  <si>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</si>
  <si>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</si>
  <si>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</si>
  <si>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</si>
  <si>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</si>
  <si>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</si>
  <si>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</si>
  <si>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</si>
  <si>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</si>
  <si>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</si>
  <si>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</si>
  <si>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</si>
  <si>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</si>
  <si>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</si>
  <si>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</si>
  <si>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</si>
  <si>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</si>
  <si>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</si>
  <si>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</si>
  <si>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</si>
  <si>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</si>
  <si>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</si>
  <si>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</si>
  <si>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</si>
  <si>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</si>
  <si>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</si>
  <si>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</si>
  <si>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</si>
  <si>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</si>
  <si>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</si>
  <si>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</si>
  <si>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</si>
  <si>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</si>
  <si>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</si>
  <si>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</si>
  <si>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</si>
  <si>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</si>
  <si>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</si>
  <si>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</si>
  <si>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</si>
  <si>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</si>
  <si>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</si>
  <si>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</si>
  <si>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</si>
  <si>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</si>
  <si>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</si>
  <si>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</si>
  <si>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</si>
  <si>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</si>
  <si>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</si>
  <si>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</si>
  <si>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</si>
  <si>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</si>
  <si>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</si>
  <si>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</si>
  <si>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</si>
  <si>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</si>
  <si>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</si>
  <si>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</si>
  <si>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</si>
  <si>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</si>
  <si>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</si>
  <si>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</si>
  <si>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</si>
  <si>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</si>
  <si>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</si>
  <si>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</si>
  <si>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</si>
  <si>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</si>
  <si>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</si>
  <si>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</si>
  <si>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</si>
  <si>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</si>
  <si>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</si>
  <si>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</si>
  <si>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</si>
  <si>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</si>
  <si>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</si>
  <si>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</si>
  <si>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</si>
  <si>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</si>
  <si>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</si>
  <si>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</si>
  <si>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</si>
  <si>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</si>
  <si>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</si>
  <si>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</si>
  <si>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</si>
  <si>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</si>
  <si>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</si>
  <si>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</si>
  <si>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</si>
  <si>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</si>
  <si>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</si>
  <si>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</si>
  <si>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</si>
  <si>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</si>
  <si>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</si>
  <si>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</si>
  <si>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</si>
  <si>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</si>
  <si>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</si>
  <si>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</si>
  <si>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</si>
  <si>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</si>
  <si>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</si>
  <si>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</si>
  <si>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</si>
  <si>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</si>
  <si>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</si>
  <si>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</si>
  <si>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</si>
  <si>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</si>
  <si>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</si>
  <si>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</si>
  <si>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</si>
  <si>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</si>
  <si>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</si>
  <si>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</si>
  <si>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</si>
  <si>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</si>
  <si>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</si>
  <si>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</si>
  <si>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</si>
  <si>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</si>
  <si>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</si>
  <si>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</si>
  <si>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</si>
  <si>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</si>
  <si>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</si>
  <si>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</si>
  <si>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</si>
  <si>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</si>
  <si>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</si>
  <si>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</si>
  <si>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</si>
  <si>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</si>
  <si>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</si>
  <si>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</si>
  <si>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</si>
  <si>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</si>
  <si>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</si>
  <si>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</si>
  <si>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</si>
  <si>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</si>
  <si>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</si>
  <si>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</si>
  <si>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</si>
  <si>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</si>
  <si>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</si>
  <si>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</si>
  <si>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</si>
  <si>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</si>
  <si>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</si>
  <si>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</si>
  <si>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</si>
  <si>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</si>
  <si>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</si>
  <si>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</si>
  <si>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</si>
  <si>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</si>
  <si>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</si>
  <si>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</si>
  <si>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</si>
  <si>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</si>
  <si>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</si>
  <si>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</si>
  <si>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</si>
  <si>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</si>
  <si>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</si>
  <si>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</si>
  <si>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</si>
  <si>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</si>
  <si>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</si>
  <si>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</si>
  <si>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</si>
  <si>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</si>
  <si>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</si>
  <si>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</si>
  <si>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</si>
  <si>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</si>
  <si>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</si>
  <si>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</si>
  <si>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</si>
  <si>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</si>
  <si>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</si>
  <si>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</si>
  <si>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</si>
  <si>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</si>
  <si>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</si>
  <si>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</si>
  <si>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</si>
  <si>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</si>
  <si>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</si>
  <si>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</si>
  <si>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</si>
  <si>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</si>
  <si>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</si>
  <si>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</si>
  <si>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</si>
  <si>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</si>
  <si>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</si>
  <si>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</si>
  <si>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</si>
  <si>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</si>
  <si>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</si>
  <si>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</si>
  <si>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</si>
  <si>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</si>
  <si>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</si>
  <si>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</si>
  <si>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</si>
  <si>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</si>
  <si>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</si>
  <si>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</si>
  <si>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</si>
  <si>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</si>
  <si>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</si>
  <si>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</si>
  <si>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</si>
  <si>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</si>
  <si>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</si>
  <si>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</si>
  <si>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</si>
  <si>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</si>
  <si>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</si>
  <si>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</si>
  <si>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</si>
  <si>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</si>
  <si>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</si>
  <si>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</si>
  <si>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</si>
  <si>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</si>
  <si>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</si>
  <si>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</si>
  <si>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</si>
  <si>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</si>
  <si>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</si>
  <si>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</si>
  <si>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</si>
  <si>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</si>
  <si>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</si>
  <si>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</si>
  <si>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</si>
  <si>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</si>
  <si>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</si>
  <si>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</si>
  <si>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</si>
  <si>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</si>
  <si>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</si>
  <si>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</si>
  <si>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</si>
  <si>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</si>
  <si>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</si>
  <si>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</si>
  <si>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</si>
  <si>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</si>
  <si>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</si>
  <si>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</si>
  <si>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</si>
  <si>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</si>
  <si>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</si>
  <si>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</si>
  <si>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</si>
  <si>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</si>
  <si>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</si>
  <si>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</si>
  <si>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</si>
  <si>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</si>
  <si>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</si>
  <si>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</si>
  <si>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</si>
  <si>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</si>
  <si>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</si>
  <si>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</si>
  <si>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</si>
  <si>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</si>
  <si>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</si>
  <si>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</si>
  <si>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</si>
  <si>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</si>
  <si>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</si>
  <si>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</si>
  <si>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</si>
  <si>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</si>
  <si>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</si>
  <si>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</si>
  <si>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</si>
  <si>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</si>
  <si>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</si>
  <si>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</si>
  <si>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</si>
  <si>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</si>
  <si>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</si>
  <si>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</si>
  <si>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</si>
  <si>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</si>
  <si>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</si>
  <si>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</si>
  <si>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</si>
  <si>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</si>
  <si>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</si>
  <si>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</si>
  <si>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</si>
  <si>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</si>
  <si>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</si>
  <si>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</si>
  <si>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</si>
  <si>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</si>
  <si>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</si>
  <si>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</si>
  <si>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</si>
  <si>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</si>
  <si>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</si>
  <si>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</si>
  <si>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</si>
  <si>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</si>
  <si>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</si>
  <si>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</si>
  <si>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</si>
  <si>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</si>
  <si>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</si>
  <si>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</si>
  <si>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</si>
  <si>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</si>
  <si>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</si>
  <si>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</si>
  <si>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</si>
  <si>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</si>
  <si>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</si>
  <si>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</si>
  <si>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</si>
  <si>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</si>
  <si>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</si>
  <si>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</si>
  <si>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</si>
  <si>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</si>
  <si>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</si>
  <si>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</si>
  <si>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</si>
  <si>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</si>
  <si>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</si>
  <si>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</si>
  <si>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</si>
  <si>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</si>
  <si>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</si>
  <si>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</si>
  <si>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</si>
  <si>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</si>
  <si>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</si>
  <si>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</si>
  <si>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</si>
  <si>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</si>
  <si>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</si>
  <si>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</si>
  <si>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</si>
  <si>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</si>
  <si>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</si>
  <si>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</si>
  <si>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</si>
  <si>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</si>
  <si>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</si>
  <si>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</si>
  <si>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</si>
  <si>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</si>
  <si>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</si>
  <si>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</si>
  <si>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</si>
  <si>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</si>
  <si>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</si>
  <si>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</si>
  <si>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</si>
  <si>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</si>
  <si>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</si>
  <si>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</si>
  <si>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</si>
  <si>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</si>
  <si>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</si>
  <si>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</si>
  <si>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</si>
  <si>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</si>
  <si>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</si>
  <si>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</si>
  <si>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</si>
  <si>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</si>
  <si>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</si>
  <si>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</si>
  <si>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</si>
  <si>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</si>
  <si>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</si>
  <si>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</si>
  <si>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</si>
  <si>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</si>
  <si>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</si>
  <si>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</si>
  <si>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</si>
  <si>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</si>
  <si>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</si>
  <si>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</si>
  <si>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</si>
  <si>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</si>
  <si>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</si>
  <si>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</si>
  <si>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</si>
  <si>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</si>
  <si>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</si>
  <si>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</si>
  <si>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</si>
  <si>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</si>
  <si>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</si>
  <si>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</si>
  <si>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</si>
  <si>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</si>
  <si>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</si>
  <si>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</si>
  <si>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</si>
  <si>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</si>
  <si>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</si>
  <si>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</si>
  <si>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</si>
  <si>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</si>
  <si>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</si>
  <si>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</si>
  <si>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</si>
  <si>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</si>
  <si>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</si>
  <si>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</si>
  <si>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</si>
  <si>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</si>
  <si>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</si>
  <si>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</si>
  <si>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</si>
  <si>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</si>
  <si>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</si>
  <si>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</si>
  <si>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</si>
  <si>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</si>
  <si>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</si>
  <si>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</si>
  <si>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</si>
  <si>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</si>
  <si>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</si>
  <si>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</si>
  <si>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</si>
  <si>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</si>
  <si>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</si>
  <si>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</si>
  <si>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</si>
  <si>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</si>
  <si>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</si>
  <si>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</si>
  <si>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</si>
  <si>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</si>
  <si>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</si>
  <si>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</si>
  <si>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</si>
  <si>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</si>
  <si>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</si>
  <si>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</si>
  <si>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</si>
  <si>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</si>
  <si>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</si>
  <si>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</si>
  <si>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</si>
  <si>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</si>
  <si>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</si>
  <si>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</si>
  <si>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</si>
  <si>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</si>
  <si>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</si>
  <si>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</si>
  <si>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</si>
  <si>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</si>
  <si>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</si>
  <si>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</si>
  <si>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</si>
  <si>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</si>
  <si>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</si>
  <si>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</si>
  <si>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</si>
  <si>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</si>
  <si>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</si>
  <si>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</si>
  <si>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</si>
  <si>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</si>
  <si>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</si>
  <si>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</si>
  <si>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</si>
  <si>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</si>
  <si>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</si>
  <si>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</si>
  <si>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</si>
  <si>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</si>
  <si>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</si>
  <si>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</si>
  <si>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</si>
  <si>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</si>
  <si>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</si>
  <si>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</si>
  <si>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</si>
  <si>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</si>
  <si>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</si>
  <si>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</si>
  <si>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</si>
  <si>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</si>
  <si>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</si>
  <si>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</si>
  <si>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</si>
  <si>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</si>
  <si>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</si>
  <si>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</si>
  <si>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</si>
  <si>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</si>
  <si>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</si>
  <si>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</si>
  <si>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</si>
  <si>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</si>
  <si>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</si>
  <si>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</si>
  <si>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</si>
  <si>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</si>
  <si>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</si>
  <si>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</si>
  <si>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</si>
  <si>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</si>
  <si>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</si>
  <si>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</si>
  <si>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</si>
  <si>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</si>
  <si>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</si>
  <si>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</si>
  <si>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</si>
  <si>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</si>
  <si>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</si>
  <si>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</si>
  <si>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</si>
  <si>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</si>
  <si>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</si>
  <si>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</si>
  <si>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</si>
  <si>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</si>
  <si>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</si>
  <si>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</si>
  <si>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</si>
  <si>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</si>
  <si>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</si>
  <si>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</si>
  <si>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</si>
  <si>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</si>
  <si>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</si>
  <si>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</si>
  <si>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</si>
  <si>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</si>
  <si>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</si>
  <si>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</si>
  <si>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</si>
  <si>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</si>
  <si>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</si>
  <si>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</si>
  <si>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</si>
  <si>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</si>
  <si>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</si>
  <si>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</si>
  <si>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</si>
  <si>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</si>
  <si>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</si>
  <si>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</si>
  <si>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</si>
  <si>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</si>
  <si>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</si>
  <si>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</si>
  <si>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</si>
  <si>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</si>
  <si>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</si>
  <si>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</si>
  <si>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</si>
  <si>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</si>
  <si>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</si>
  <si>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</si>
  <si>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</si>
  <si>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</si>
  <si>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</si>
  <si>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</si>
  <si>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</si>
  <si>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</si>
  <si>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</si>
  <si>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</si>
  <si>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</si>
  <si>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</si>
  <si>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</si>
  <si>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</si>
  <si>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</si>
  <si>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</si>
  <si>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</si>
  <si>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</si>
  <si>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</si>
  <si>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</si>
  <si>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</si>
  <si>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</si>
  <si>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</si>
  <si>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</si>
  <si>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</si>
  <si>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</si>
  <si>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</si>
  <si>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</si>
  <si>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</si>
  <si>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</si>
  <si>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</si>
  <si>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</si>
  <si>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</si>
  <si>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</si>
  <si>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</si>
  <si>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</si>
  <si>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</si>
  <si>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</si>
  <si>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</si>
  <si>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</si>
  <si>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</si>
  <si>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</si>
  <si>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</si>
  <si>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</si>
  <si>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</si>
  <si>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</si>
  <si>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</si>
  <si>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</si>
  <si>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</si>
  <si>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</si>
  <si>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</si>
  <si>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</si>
  <si>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</si>
  <si>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</si>
  <si>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</si>
  <si>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</si>
  <si>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</si>
  <si>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</si>
  <si>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</si>
  <si>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</si>
  <si>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</si>
  <si>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</si>
  <si>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</si>
  <si>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</si>
  <si>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</si>
  <si>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</si>
  <si>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</si>
  <si>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</si>
  <si>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</si>
  <si>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</si>
  <si>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</si>
  <si>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</si>
  <si>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</si>
  <si>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</si>
  <si>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</si>
  <si>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</si>
  <si>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</si>
  <si>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</si>
  <si>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</si>
  <si>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</si>
  <si>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</si>
  <si>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</si>
  <si>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</si>
  <si>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</si>
  <si>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</si>
  <si>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</si>
  <si>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</si>
  <si>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</si>
  <si>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</si>
  <si>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</si>
  <si>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</si>
  <si>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</si>
  <si>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</si>
  <si>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</si>
  <si>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</si>
  <si>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</si>
  <si>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</si>
  <si>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</si>
  <si>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</si>
  <si>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</si>
  <si>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</si>
  <si>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</si>
  <si>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</si>
  <si>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</si>
  <si>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</si>
  <si>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</si>
  <si>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</si>
  <si>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</si>
  <si>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</si>
  <si>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</si>
  <si>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</si>
  <si>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</si>
  <si>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</si>
  <si>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</si>
  <si>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</si>
  <si>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</si>
  <si>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</si>
  <si>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</si>
  <si>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</si>
  <si>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</si>
  <si>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</si>
  <si>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</si>
  <si>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</si>
  <si>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</si>
  <si>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</si>
  <si>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</si>
  <si>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</si>
  <si>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</si>
  <si>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</si>
  <si>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</si>
  <si>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</si>
  <si>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</si>
  <si>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</si>
  <si>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</si>
  <si>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</si>
  <si>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</si>
  <si>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</si>
  <si>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</si>
  <si>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</si>
  <si>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</si>
  <si>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</si>
  <si>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</si>
  <si>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</si>
  <si>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</si>
  <si>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</si>
  <si>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</si>
  <si>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</si>
  <si>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</si>
  <si>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</si>
  <si>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</si>
  <si>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</si>
  <si>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</si>
  <si>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</si>
  <si>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</si>
  <si>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</si>
  <si>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</si>
  <si>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</si>
  <si>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</si>
  <si>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</si>
  <si>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</si>
  <si>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</si>
  <si>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</si>
  <si>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</si>
  <si>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</si>
  <si>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</si>
  <si>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</si>
  <si>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</si>
  <si>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</si>
  <si>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</si>
  <si>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</si>
  <si>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</si>
  <si>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</si>
  <si>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</si>
  <si>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</si>
  <si>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</si>
  <si>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</si>
  <si>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</si>
  <si>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</si>
  <si>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</si>
  <si>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</si>
  <si>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</si>
  <si>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</si>
  <si>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</si>
  <si>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</si>
  <si>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</si>
  <si>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</si>
  <si>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</si>
  <si>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</si>
  <si>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</si>
  <si>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</si>
  <si>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</si>
  <si>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</si>
  <si>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</si>
  <si>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</si>
  <si>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</si>
  <si>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</si>
  <si>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</si>
  <si>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</si>
  <si>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</si>
  <si>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</si>
  <si>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</si>
  <si>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</si>
  <si>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</si>
  <si>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</si>
  <si>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</si>
  <si>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</si>
  <si>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</si>
  <si>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</si>
  <si>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</si>
  <si>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</si>
  <si>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</si>
  <si>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</si>
  <si>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</si>
  <si>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</si>
  <si>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</si>
  <si>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</si>
  <si>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</si>
  <si>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</si>
  <si>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</si>
  <si>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</si>
  <si>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</si>
  <si>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</si>
  <si>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</si>
  <si>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</si>
  <si>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</si>
  <si>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</si>
  <si>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</si>
  <si>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</si>
  <si>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</si>
  <si>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</si>
  <si>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</si>
  <si>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</si>
  <si>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</si>
  <si>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</si>
  <si>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</si>
  <si>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</si>
  <si>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</si>
  <si>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</si>
  <si>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</si>
  <si>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</si>
  <si>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</si>
  <si>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</si>
  <si>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</si>
  <si>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</si>
  <si>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</si>
  <si>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</si>
  <si>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</si>
  <si>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</si>
  <si>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</si>
  <si>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</si>
  <si>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</si>
  <si>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</si>
  <si>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</si>
  <si>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</si>
  <si>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</si>
  <si>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</si>
  <si>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</si>
  <si>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</si>
  <si>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</si>
  <si>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</si>
  <si>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</si>
  <si>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</si>
  <si>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</si>
  <si>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</si>
  <si>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</si>
  <si>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</si>
  <si>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</si>
  <si>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</si>
  <si>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</si>
  <si>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</si>
  <si>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</si>
  <si>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</si>
  <si>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</si>
  <si>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</si>
  <si>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</si>
  <si>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</si>
  <si>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</si>
  <si>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</si>
  <si>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</si>
  <si>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</si>
  <si>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</si>
  <si>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</si>
  <si>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</si>
  <si>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</si>
  <si>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</si>
  <si>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</si>
  <si>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</si>
  <si>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</si>
  <si>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</si>
  <si>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</si>
  <si>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</si>
  <si>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</si>
  <si>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</si>
  <si>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</si>
  <si>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</si>
  <si>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</si>
  <si>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</si>
  <si>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</si>
  <si>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</si>
  <si>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</si>
  <si>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</si>
  <si>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</si>
  <si>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</si>
  <si>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</si>
  <si>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</si>
  <si>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</si>
  <si>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</si>
  <si>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</si>
  <si>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</si>
  <si>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</si>
  <si>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</si>
  <si>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</si>
  <si>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</si>
  <si>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</si>
  <si>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</si>
  <si>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</si>
  <si>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</si>
  <si>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</si>
  <si>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</si>
  <si>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</si>
  <si>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</si>
  <si>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</si>
  <si>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</si>
  <si>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</si>
  <si>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</si>
  <si>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</si>
  <si>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</si>
  <si>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</si>
  <si>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</si>
  <si>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</si>
  <si>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</si>
  <si>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</si>
  <si>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</si>
  <si>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</si>
  <si>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</si>
  <si>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</si>
  <si>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</si>
  <si>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</si>
  <si>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</si>
  <si>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</si>
  <si>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</si>
  <si>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</si>
  <si>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</si>
  <si>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</si>
  <si>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</si>
  <si>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</si>
  <si>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</si>
  <si>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</si>
  <si>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</si>
  <si>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</si>
  <si>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</si>
  <si>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</si>
  <si>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</si>
  <si>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</si>
  <si>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</si>
  <si>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</si>
  <si>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</si>
  <si>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</si>
  <si>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</si>
  <si>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</si>
  <si>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</si>
  <si>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</si>
  <si>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</si>
  <si>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</si>
  <si>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</si>
  <si>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</si>
  <si>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</si>
  <si>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</si>
  <si>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</si>
  <si>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</si>
  <si>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</si>
  <si>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</si>
  <si>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</si>
  <si>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</si>
  <si>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</si>
  <si>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</si>
  <si>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</si>
  <si>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</si>
  <si>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</si>
  <si>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</si>
  <si>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</si>
  <si>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</si>
  <si>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</si>
  <si>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</si>
  <si>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</si>
  <si>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</si>
  <si>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</si>
  <si>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</si>
  <si>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</si>
  <si>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</si>
  <si>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</si>
  <si>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</si>
  <si>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</si>
  <si>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</si>
  <si>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</si>
  <si>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</si>
  <si>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</si>
  <si>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</si>
  <si>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</si>
  <si>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</si>
  <si>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</si>
  <si>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</si>
  <si>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</si>
  <si>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</si>
  <si>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</si>
  <si>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</si>
  <si>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</si>
  <si>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</si>
  <si>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</si>
  <si>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</si>
  <si>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</si>
  <si>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</si>
  <si>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</si>
  <si>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</si>
  <si>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</si>
  <si>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</si>
  <si>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</si>
  <si>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</si>
  <si>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</si>
  <si>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</si>
  <si>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</si>
  <si>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</si>
  <si>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</si>
  <si>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</si>
  <si>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</si>
  <si>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</si>
  <si>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</si>
  <si>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</si>
  <si>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</si>
  <si>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</si>
  <si>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</si>
  <si>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</si>
  <si>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</si>
  <si>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</si>
  <si>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</si>
  <si>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</si>
  <si>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</si>
  <si>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</si>
  <si>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</si>
  <si>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</si>
  <si>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</si>
  <si>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</si>
  <si>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</si>
  <si>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</si>
  <si>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</si>
  <si>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</si>
  <si>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</si>
  <si>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</si>
  <si>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</si>
  <si>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</si>
  <si>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</si>
  <si>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</si>
  <si>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</si>
  <si>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</si>
  <si>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</si>
  <si>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</si>
  <si>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</si>
  <si>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</si>
  <si>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</si>
  <si>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</si>
  <si>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</si>
  <si>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</si>
  <si>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</si>
  <si>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</si>
  <si>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</si>
  <si>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</si>
  <si>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</si>
  <si>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</si>
  <si>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</si>
  <si>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</si>
  <si>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</si>
  <si>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</si>
  <si>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</si>
  <si>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</si>
  <si>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</si>
  <si>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</si>
  <si>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</si>
  <si>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</si>
  <si>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</si>
  <si>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</si>
  <si>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</si>
  <si>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</si>
  <si>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</si>
  <si>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</si>
  <si>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</si>
  <si>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</si>
  <si>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</si>
  <si>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</si>
  <si>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</si>
  <si>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</si>
  <si>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</si>
  <si>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</si>
  <si>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</si>
  <si>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</si>
  <si>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</si>
  <si>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</si>
  <si>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</si>
  <si>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</si>
  <si>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</si>
  <si>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</si>
  <si>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</si>
  <si>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</si>
  <si>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</si>
  <si>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</si>
  <si>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</si>
  <si>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</si>
  <si>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</si>
  <si>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</si>
  <si>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</si>
  <si>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</si>
  <si>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</si>
  <si>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</si>
  <si>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</si>
  <si>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</si>
  <si>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</si>
  <si>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</si>
  <si>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</si>
  <si>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</si>
  <si>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</si>
  <si>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</si>
  <si>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</si>
  <si>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</si>
  <si>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</si>
  <si>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</si>
  <si>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</si>
  <si>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</si>
  <si>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</si>
  <si>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</si>
  <si>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</si>
  <si>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</si>
  <si>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</si>
  <si>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</si>
  <si>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</si>
  <si>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</si>
  <si>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</si>
  <si>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</si>
  <si>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</si>
  <si>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</si>
  <si>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</si>
  <si>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</si>
  <si>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</si>
  <si>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</si>
  <si>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</si>
  <si>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</si>
  <si>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</si>
  <si>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</si>
  <si>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</si>
  <si>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</si>
  <si>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</si>
  <si>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</si>
  <si>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</si>
  <si>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</si>
  <si>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</si>
  <si>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</si>
  <si>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</si>
  <si>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</si>
  <si>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</si>
  <si>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</si>
  <si>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</si>
  <si>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</si>
  <si>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</si>
  <si>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</si>
  <si>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</si>
  <si>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</si>
  <si>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</si>
  <si>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</si>
  <si>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</si>
  <si>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</si>
  <si>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</si>
  <si>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</si>
  <si>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</si>
  <si>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</si>
  <si>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</si>
  <si>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</si>
  <si>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</si>
  <si>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</si>
  <si>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</si>
  <si>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</si>
  <si>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</si>
  <si>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</si>
  <si>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</si>
  <si>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</si>
  <si>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</si>
  <si>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</si>
  <si>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</si>
  <si>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</si>
  <si>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</si>
  <si>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</si>
  <si>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</si>
  <si>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</si>
  <si>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</si>
  <si>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</si>
  <si>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</si>
  <si>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</si>
  <si>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</si>
  <si>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</si>
  <si>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</si>
  <si>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</si>
  <si>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</si>
  <si>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</si>
  <si>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</si>
  <si>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</si>
  <si>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</si>
  <si>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</si>
  <si>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</si>
  <si>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</si>
  <si>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</si>
  <si>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</si>
  <si>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</si>
  <si>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</si>
  <si>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</si>
  <si>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</si>
  <si>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</si>
  <si>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</si>
  <si>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</si>
  <si>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</si>
  <si>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</si>
  <si>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</si>
  <si>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</si>
  <si>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</si>
  <si>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</si>
  <si>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</si>
  <si>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</si>
  <si>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</si>
  <si>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</si>
  <si>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</si>
  <si>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</si>
  <si>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</si>
  <si>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</si>
  <si>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</si>
  <si>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</si>
  <si>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</si>
  <si>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</si>
  <si>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</si>
  <si>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</si>
  <si>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</si>
  <si>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</si>
  <si>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</si>
  <si>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</si>
  <si>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</si>
  <si>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</si>
  <si>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</si>
  <si>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</si>
  <si>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</si>
  <si>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</si>
  <si>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</si>
  <si>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</si>
  <si>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</si>
  <si>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</si>
  <si>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</si>
  <si>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</si>
  <si>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</si>
  <si>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</si>
  <si>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</si>
  <si>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</si>
  <si>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</si>
  <si>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</si>
  <si>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</si>
  <si>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</si>
  <si>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</si>
  <si>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</si>
  <si>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</si>
  <si>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</si>
  <si>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</si>
  <si>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</si>
  <si>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</si>
  <si>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</si>
  <si>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</si>
  <si>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</si>
  <si>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</si>
  <si>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</si>
  <si>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</si>
  <si>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</si>
  <si>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</si>
  <si>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</si>
  <si>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</si>
  <si>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</si>
  <si>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</si>
  <si>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</si>
  <si>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</si>
  <si>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</si>
  <si>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</si>
  <si>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</si>
  <si>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</si>
  <si>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</si>
  <si>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</si>
  <si>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</si>
  <si>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</si>
  <si>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</si>
  <si>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</si>
  <si>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</si>
  <si>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</si>
  <si>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</si>
  <si>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</si>
  <si>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</si>
  <si>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</si>
  <si>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</si>
  <si>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</si>
  <si>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</si>
  <si>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</si>
  <si>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</si>
  <si>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</si>
  <si>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</si>
  <si>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</si>
  <si>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</si>
  <si>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</si>
  <si>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</si>
  <si>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</si>
  <si>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</si>
  <si>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</si>
  <si>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</si>
  <si>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</si>
  <si>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</si>
  <si>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</si>
  <si>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</si>
  <si>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</si>
  <si>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</si>
  <si>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</si>
  <si>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</si>
  <si>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</si>
  <si>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</si>
  <si>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</si>
  <si>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</si>
  <si>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</si>
  <si>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</si>
  <si>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</si>
  <si>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</si>
  <si>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</si>
  <si>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</si>
  <si>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</si>
  <si>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</si>
  <si>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</si>
  <si>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</si>
  <si>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</si>
  <si>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</si>
  <si>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</si>
  <si>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</si>
  <si>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</si>
  <si>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</si>
  <si>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</si>
  <si>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</si>
  <si>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</si>
  <si>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</si>
  <si>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</si>
  <si>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</si>
  <si>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</si>
  <si>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</si>
  <si>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</si>
  <si>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</si>
  <si>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</si>
  <si>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</si>
  <si>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</si>
  <si>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</si>
  <si>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</si>
  <si>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</si>
  <si>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</si>
  <si>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</si>
  <si>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</si>
  <si>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</si>
  <si>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</si>
  <si>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</si>
  <si>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</si>
  <si>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</si>
  <si>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</si>
  <si>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</si>
  <si>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</si>
  <si>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</si>
  <si>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</si>
  <si>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</si>
  <si>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</si>
  <si>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</si>
  <si>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</si>
  <si>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</si>
  <si>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</si>
  <si>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</si>
  <si>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</si>
  <si>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</si>
  <si>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</si>
  <si>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</si>
  <si>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</si>
  <si>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</si>
  <si>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</si>
  <si>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</si>
  <si>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</si>
  <si>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</si>
  <si>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</si>
  <si>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</si>
  <si>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</si>
  <si>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</si>
  <si>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</si>
  <si>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</si>
  <si>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</si>
  <si>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</si>
  <si>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</si>
  <si>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</si>
  <si>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</si>
  <si>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</si>
  <si>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</si>
  <si>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</si>
  <si>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</si>
  <si>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</si>
  <si>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</si>
  <si>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</si>
  <si>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</si>
  <si>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</si>
  <si>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</si>
  <si>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</si>
  <si>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</si>
  <si>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</si>
  <si>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</si>
  <si>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</si>
  <si>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</si>
  <si>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</si>
  <si>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</si>
  <si>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</si>
  <si>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</si>
  <si>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</si>
  <si>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</si>
  <si>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</si>
  <si>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</si>
  <si>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</si>
  <si>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</si>
  <si>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</si>
  <si>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</si>
  <si>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</si>
  <si>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</si>
  <si>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</si>
  <si>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</si>
  <si>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</si>
  <si>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</si>
  <si>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</si>
  <si>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</si>
  <si>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</si>
  <si>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</si>
  <si>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</si>
  <si>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</si>
  <si>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</si>
  <si>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</si>
  <si>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</si>
  <si>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</si>
  <si>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</si>
  <si>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</si>
  <si>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</si>
  <si>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</si>
  <si>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</si>
  <si>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</si>
  <si>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</si>
  <si>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</si>
  <si>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</si>
  <si>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</si>
  <si>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</si>
  <si>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</si>
  <si>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</si>
  <si>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</si>
  <si>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</si>
  <si>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</si>
  <si>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</si>
  <si>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</si>
  <si>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</si>
  <si>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</si>
  <si>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</si>
  <si>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</si>
  <si>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</si>
  <si>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</si>
  <si>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</si>
  <si>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</si>
  <si>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</si>
  <si>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</si>
  <si>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</si>
  <si>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</si>
  <si>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</si>
  <si>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</si>
  <si>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</si>
  <si>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</si>
  <si>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</si>
  <si>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</si>
  <si>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</si>
  <si>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</si>
  <si>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</si>
  <si>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</si>
  <si>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</si>
  <si>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</si>
  <si>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</si>
  <si>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</si>
  <si>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</si>
  <si>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</si>
  <si>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</si>
  <si>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</si>
  <si>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</si>
  <si>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</si>
  <si>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</si>
  <si>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</si>
  <si>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</si>
  <si>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</si>
  <si>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</si>
  <si>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</si>
  <si>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</si>
  <si>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</si>
  <si>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</si>
  <si>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</si>
  <si>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</si>
  <si>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</si>
  <si>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</si>
  <si>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</si>
  <si>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</si>
  <si>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</si>
  <si>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</si>
  <si>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</si>
  <si>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</si>
  <si>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</si>
  <si>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</si>
  <si>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</si>
  <si>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</si>
  <si>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</si>
  <si>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</si>
  <si>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</si>
  <si>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</si>
  <si>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</si>
  <si>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</si>
  <si>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</si>
  <si>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</si>
  <si>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</si>
  <si>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</si>
  <si>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</si>
  <si>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</si>
  <si>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</si>
  <si>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</si>
  <si>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</si>
  <si>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</si>
  <si>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</si>
  <si>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</si>
  <si>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</si>
  <si>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</si>
  <si>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</si>
  <si>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</si>
  <si>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</si>
  <si>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</si>
  <si>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</si>
  <si>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</si>
  <si>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</si>
  <si>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</si>
  <si>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</si>
  <si>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</si>
  <si>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</si>
  <si>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</si>
  <si>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</si>
  <si>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</si>
  <si>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</si>
  <si>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</si>
  <si>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</si>
  <si>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</si>
  <si>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</si>
  <si>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</si>
  <si>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</si>
  <si>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</si>
  <si>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</si>
  <si>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</si>
  <si>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</si>
  <si>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</si>
  <si>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</si>
  <si>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</si>
  <si>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</si>
  <si>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</si>
  <si>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</si>
  <si>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</si>
  <si>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</si>
  <si>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</si>
  <si>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</si>
  <si>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</si>
  <si>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</si>
  <si>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</si>
  <si>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</si>
  <si>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</si>
  <si>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</si>
  <si>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</si>
  <si>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</si>
  <si>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</si>
  <si>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</si>
  <si>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</si>
  <si>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</si>
  <si>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</si>
  <si>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</si>
  <si>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</si>
  <si>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</si>
  <si>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</si>
  <si>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</si>
  <si>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</si>
  <si>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</si>
  <si>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</si>
  <si>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</si>
  <si>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</si>
  <si>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</si>
  <si>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</si>
  <si>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</si>
  <si>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</si>
  <si>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</si>
  <si>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</si>
  <si>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</si>
  <si>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</si>
  <si>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</si>
  <si>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</si>
  <si>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</si>
  <si>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</si>
  <si>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</si>
  <si>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</si>
  <si>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</si>
  <si>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</si>
  <si>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</si>
  <si>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</si>
  <si>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</si>
  <si>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</si>
  <si>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</si>
  <si>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</si>
  <si>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</si>
  <si>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</si>
  <si>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</si>
  <si>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</si>
  <si>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</si>
  <si>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</si>
  <si>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</si>
  <si>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</si>
  <si>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</si>
  <si>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</si>
  <si>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</si>
  <si>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</si>
  <si>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</si>
  <si>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</si>
  <si>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</si>
  <si>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</si>
  <si>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</si>
  <si>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</si>
  <si>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</si>
  <si>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</si>
  <si>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</si>
  <si>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</si>
  <si>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</si>
  <si>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</si>
  <si>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</si>
  <si>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</si>
  <si>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</si>
  <si>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</si>
  <si>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</si>
  <si>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</si>
  <si>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</si>
  <si>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</si>
  <si>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</si>
  <si>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</si>
  <si>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</si>
  <si>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</si>
  <si>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</si>
  <si>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</si>
  <si>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</si>
  <si>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</si>
  <si>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</si>
  <si>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</si>
  <si>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</si>
  <si>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</si>
  <si>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</si>
  <si>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</si>
  <si>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</si>
  <si>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</si>
  <si>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</si>
  <si>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</si>
  <si>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</si>
  <si>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</si>
  <si>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</si>
  <si>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</si>
  <si>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</si>
  <si>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</si>
  <si>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</si>
  <si>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</si>
  <si>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</si>
  <si>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</si>
  <si>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</si>
  <si>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</si>
  <si>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</si>
  <si>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</si>
  <si>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</si>
  <si>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</si>
  <si>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</si>
  <si>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</si>
  <si>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</si>
  <si>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</si>
  <si>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</si>
  <si>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</si>
  <si>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</si>
  <si>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</si>
  <si>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</si>
  <si>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</si>
  <si>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</si>
  <si>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</si>
  <si>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</si>
  <si>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</si>
  <si>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</si>
  <si>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</si>
  <si>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</si>
  <si>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</si>
  <si>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</si>
  <si>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</si>
  <si>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</si>
  <si>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</si>
  <si>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</si>
  <si>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</si>
  <si>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</si>
  <si>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</si>
  <si>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</si>
  <si>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</si>
  <si>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</si>
  <si>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</si>
  <si>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</si>
  <si>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</si>
  <si>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</si>
  <si>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</si>
  <si>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</si>
  <si>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</si>
  <si>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</si>
  <si>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</si>
  <si>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</si>
  <si>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</si>
  <si>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</si>
  <si>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</si>
  <si>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</si>
  <si>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</si>
  <si>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</si>
  <si>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</si>
  <si>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</si>
  <si>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</si>
  <si>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</si>
  <si>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</si>
  <si>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</si>
  <si>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</si>
  <si>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</si>
  <si>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</si>
  <si>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</si>
  <si>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</si>
  <si>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</si>
  <si>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</si>
  <si>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</si>
  <si>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</si>
  <si>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</si>
  <si>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</si>
  <si>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</si>
  <si>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</si>
  <si>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</si>
  <si>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</si>
  <si>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</si>
  <si>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</si>
  <si>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</si>
  <si>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</si>
  <si>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</si>
  <si>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</si>
  <si>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</si>
  <si>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</si>
  <si>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</si>
  <si>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</si>
  <si>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</si>
  <si>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</si>
  <si>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</si>
  <si>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</si>
  <si>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</si>
  <si>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</si>
  <si>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</si>
  <si>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</si>
  <si>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</si>
  <si>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</si>
  <si>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</si>
  <si>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</si>
  <si>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</si>
  <si>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</si>
  <si>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</si>
  <si>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</si>
  <si>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</si>
  <si>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</si>
  <si>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</si>
  <si>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</si>
  <si>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</si>
  <si>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</si>
  <si>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</si>
  <si>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</si>
  <si>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</si>
  <si>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</si>
  <si>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</si>
  <si>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</si>
  <si>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</si>
  <si>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</si>
  <si>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</si>
  <si>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</si>
  <si>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</si>
  <si>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</si>
  <si>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</si>
  <si>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</si>
  <si>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</si>
  <si>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</si>
  <si>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</si>
  <si>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</si>
  <si>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</si>
  <si>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</si>
  <si>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</si>
  <si>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</si>
  <si>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</si>
  <si>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</si>
  <si>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</si>
  <si>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</si>
  <si>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</si>
  <si>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</si>
  <si>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</si>
  <si>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</si>
  <si>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</si>
  <si>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</si>
  <si>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</si>
  <si>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</si>
  <si>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</si>
  <si>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</si>
  <si>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</si>
  <si>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</si>
  <si>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</si>
  <si>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</si>
  <si>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</si>
  <si>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</si>
  <si>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</si>
  <si>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</si>
  <si>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</si>
  <si>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</si>
  <si>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</si>
  <si>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</si>
  <si>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</si>
  <si>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</si>
  <si>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</si>
  <si>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</si>
  <si>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</si>
  <si>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</si>
  <si>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</si>
  <si>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</si>
  <si>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</si>
  <si>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</si>
  <si>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</si>
  <si>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</si>
  <si>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</si>
  <si>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</si>
  <si>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</si>
  <si>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</si>
  <si>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</si>
  <si>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</si>
  <si>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</si>
  <si>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</si>
  <si>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</si>
  <si>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</si>
  <si>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</si>
  <si>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</si>
  <si>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</si>
  <si>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</si>
  <si>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</si>
  <si>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</si>
  <si>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</si>
  <si>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</si>
  <si>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</si>
  <si>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</si>
  <si>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</si>
  <si>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</si>
  <si>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</si>
  <si>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</si>
  <si>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</si>
  <si>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</si>
  <si>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</si>
  <si>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</si>
  <si>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</si>
  <si>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</si>
  <si>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</si>
  <si>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</si>
  <si>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</si>
  <si>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</si>
  <si>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</si>
  <si>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</si>
  <si>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</si>
  <si>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</si>
  <si>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</si>
  <si>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</si>
  <si>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</si>
  <si>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</si>
  <si>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</si>
  <si>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</si>
  <si>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</si>
  <si>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</si>
  <si>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</si>
  <si>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</si>
  <si>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</si>
  <si>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</si>
  <si>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</si>
  <si>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</si>
  <si>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</si>
  <si>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</si>
  <si>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</si>
  <si>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</si>
  <si>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</si>
  <si>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</si>
  <si>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</si>
  <si>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</si>
  <si>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</si>
  <si>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</si>
  <si>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</si>
  <si>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</si>
  <si>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</si>
  <si>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</si>
  <si>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</si>
  <si>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</si>
  <si>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</si>
  <si>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</si>
  <si>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</si>
  <si>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</si>
  <si>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</si>
  <si>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</si>
  <si>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</si>
  <si>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</si>
  <si>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</si>
  <si>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</si>
  <si>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</si>
  <si>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</si>
  <si>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</si>
  <si>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</si>
  <si>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</si>
  <si>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</si>
  <si>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</si>
  <si>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</si>
  <si>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</si>
  <si>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</si>
  <si>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</si>
  <si>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</si>
  <si>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</si>
  <si>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</si>
  <si>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</si>
  <si>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</si>
  <si>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</si>
  <si>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</si>
  <si>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</si>
  <si>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</si>
  <si>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</si>
  <si>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</si>
  <si>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</si>
  <si>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</si>
  <si>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</si>
  <si>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</si>
  <si>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</si>
  <si>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</si>
  <si>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</si>
  <si>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</si>
  <si>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</si>
  <si>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</si>
  <si>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</si>
  <si>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</si>
  <si>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</si>
  <si>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</si>
  <si>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</si>
  <si>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</si>
  <si>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</si>
  <si>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</si>
  <si>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</si>
  <si>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</si>
  <si>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</si>
  <si>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</si>
  <si>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</si>
  <si>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</si>
  <si>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</si>
  <si>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</si>
  <si>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</si>
  <si>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</si>
  <si>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</si>
  <si>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</si>
  <si>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</si>
  <si>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</si>
  <si>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</si>
  <si>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</si>
  <si>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</si>
  <si>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</si>
  <si>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</si>
  <si>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</si>
  <si>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</si>
  <si>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</si>
  <si>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</si>
  <si>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</si>
  <si>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</si>
  <si>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</si>
  <si>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</si>
  <si>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</si>
  <si>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</si>
  <si>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</si>
  <si>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</si>
  <si>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</si>
  <si>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</si>
  <si>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</si>
  <si>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</si>
  <si>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</si>
  <si>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</si>
  <si>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</si>
  <si>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</si>
  <si>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</si>
  <si>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</si>
  <si>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</si>
  <si>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</si>
  <si>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</si>
  <si>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</si>
  <si>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</si>
  <si>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</si>
  <si>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</si>
  <si>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</si>
  <si>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</si>
  <si>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</si>
  <si>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</si>
  <si>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</si>
  <si>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</si>
  <si>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</si>
  <si>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</si>
  <si>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</si>
  <si>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</si>
  <si>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</si>
  <si>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</si>
  <si>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</si>
  <si>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</si>
  <si>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</si>
  <si>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</si>
  <si>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</si>
  <si>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</si>
  <si>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</si>
  <si>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</si>
  <si>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</si>
  <si>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</si>
  <si>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</si>
  <si>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</si>
  <si>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</si>
  <si>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</si>
  <si>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</si>
  <si>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</si>
  <si>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</si>
  <si>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</si>
  <si>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</si>
  <si>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</si>
  <si>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</si>
  <si>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</si>
  <si>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</si>
  <si>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</si>
  <si>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</si>
  <si>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</si>
  <si>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</si>
  <si>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</si>
  <si>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</si>
  <si>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</si>
  <si>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</si>
  <si>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</si>
  <si>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</si>
  <si>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</si>
  <si>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</si>
  <si>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</si>
  <si>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</si>
  <si>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</si>
  <si>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</si>
  <si>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</si>
  <si>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</si>
  <si>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</si>
  <si>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</si>
  <si>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</si>
  <si>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</si>
  <si>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</si>
  <si>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</si>
  <si>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</si>
  <si>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</si>
  <si>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</si>
  <si>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</si>
  <si>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</si>
  <si>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</si>
  <si>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</si>
  <si>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</si>
  <si>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</si>
  <si>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</si>
  <si>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</si>
  <si>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</si>
  <si>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</si>
  <si>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</si>
  <si>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</si>
  <si>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</si>
  <si>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</si>
  <si>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</si>
  <si>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</si>
  <si>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</si>
  <si>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</si>
  <si>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</si>
  <si>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</si>
  <si>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</si>
  <si>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</si>
  <si>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</si>
  <si>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</si>
  <si>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</si>
  <si>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</si>
  <si>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</si>
  <si>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</si>
  <si>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</si>
  <si>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</si>
  <si>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</si>
  <si>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</si>
  <si>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</si>
  <si>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</si>
  <si>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</si>
  <si>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</si>
  <si>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</si>
  <si>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</si>
  <si>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</si>
  <si>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</si>
  <si>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</si>
  <si>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</si>
  <si>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</si>
  <si>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</si>
  <si>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</si>
  <si>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</si>
  <si>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</si>
  <si>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</si>
  <si>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</si>
  <si>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</si>
  <si>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</si>
  <si>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</si>
  <si>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</si>
  <si>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</si>
  <si>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</si>
  <si>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</si>
  <si>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</si>
  <si>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</si>
  <si>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</si>
  <si>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</si>
  <si>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</si>
  <si>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</si>
  <si>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</si>
  <si>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</si>
  <si>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</si>
  <si>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</si>
  <si>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</si>
  <si>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</si>
  <si>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</si>
  <si>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</si>
  <si>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</si>
  <si>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</si>
  <si>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</si>
  <si>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</si>
  <si>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</si>
  <si>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</si>
  <si>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</si>
  <si>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</si>
  <si>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</si>
  <si>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</si>
  <si>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</si>
  <si>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</si>
  <si>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</si>
  <si>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</si>
  <si>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</si>
  <si>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</si>
  <si>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</si>
  <si>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</si>
  <si>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</si>
  <si>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</si>
  <si>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</si>
  <si>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</si>
  <si>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</si>
  <si>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</si>
  <si>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</si>
  <si>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</si>
  <si>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</si>
  <si>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</si>
  <si>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</si>
  <si>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</si>
  <si>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</si>
  <si>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</si>
  <si>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</si>
  <si>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</si>
  <si>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</si>
  <si>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</si>
  <si>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</si>
  <si>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</si>
  <si>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</si>
  <si>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</si>
  <si>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</si>
  <si>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</si>
  <si>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</si>
  <si>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</si>
  <si>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</si>
  <si>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</si>
  <si>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</si>
  <si>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</si>
  <si>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</si>
  <si>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</si>
  <si>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</si>
  <si>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</si>
  <si>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</si>
  <si>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</si>
  <si>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</si>
  <si>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</si>
  <si>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</si>
  <si>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</si>
  <si>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</si>
  <si>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</si>
  <si>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</si>
  <si>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</si>
  <si>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</si>
  <si>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</si>
  <si>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</si>
  <si>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</si>
  <si>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</si>
  <si>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</si>
  <si>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</si>
  <si>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</si>
  <si>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</si>
  <si>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</si>
  <si>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</si>
  <si>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</si>
  <si>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</si>
  <si>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</si>
  <si>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</si>
  <si>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</si>
  <si>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</si>
  <si>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</si>
  <si>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</si>
  <si>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</si>
  <si>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</si>
  <si>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</si>
  <si>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</si>
  <si>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</si>
  <si>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</si>
  <si>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</si>
  <si>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</si>
  <si>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</si>
  <si>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</si>
  <si>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</si>
  <si>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</si>
  <si>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</si>
  <si>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</si>
  <si>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</si>
  <si>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</si>
  <si>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</si>
  <si>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</si>
  <si>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</si>
  <si>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</si>
  <si>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</si>
  <si>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</si>
  <si>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</si>
  <si>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</si>
  <si>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</si>
  <si>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</si>
  <si>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</si>
  <si>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</si>
  <si>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</si>
  <si>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</si>
  <si>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</si>
  <si>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</si>
  <si>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</si>
  <si>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</si>
  <si>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</si>
  <si>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</si>
  <si>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</si>
  <si>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</si>
  <si>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</si>
  <si>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</si>
  <si>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</si>
  <si>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</si>
  <si>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</si>
  <si>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</si>
  <si>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</si>
  <si>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</si>
  <si>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</si>
  <si>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</si>
  <si>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</si>
  <si>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</si>
  <si>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</si>
  <si>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</si>
  <si>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</si>
  <si>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</si>
  <si>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</si>
  <si>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</si>
  <si>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</si>
  <si>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</si>
  <si>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</si>
  <si>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</si>
  <si>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</si>
  <si>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</si>
  <si>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</si>
  <si>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</si>
  <si>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</si>
  <si>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</si>
  <si>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</si>
  <si>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</si>
  <si>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</si>
  <si>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</si>
  <si>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</si>
  <si>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</si>
  <si>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</si>
  <si>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</si>
  <si>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</si>
  <si>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</si>
  <si>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</si>
  <si>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</si>
  <si>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</si>
  <si>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</si>
  <si>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</si>
  <si>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</si>
  <si>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</si>
  <si>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</si>
  <si>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</si>
  <si>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</si>
  <si>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</si>
  <si>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</si>
  <si>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</si>
  <si>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</si>
  <si>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</si>
  <si>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</si>
  <si>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</si>
  <si>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</si>
  <si>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</si>
  <si>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</si>
  <si>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</si>
  <si>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</si>
  <si>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</si>
  <si>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</si>
  <si>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</si>
  <si>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</si>
  <si>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</si>
  <si>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</si>
  <si>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</si>
  <si>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</si>
  <si>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</si>
  <si>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</si>
  <si>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</si>
  <si>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</si>
  <si>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</si>
  <si>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</si>
  <si>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</si>
  <si>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</si>
  <si>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</si>
  <si>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</si>
  <si>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</si>
  <si>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</si>
  <si>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</si>
  <si>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</si>
  <si>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</si>
  <si>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</si>
  <si>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</si>
  <si>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</si>
  <si>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</si>
  <si>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</si>
  <si>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</si>
  <si>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</si>
  <si>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</si>
  <si>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</si>
  <si>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</si>
  <si>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</si>
  <si>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</si>
  <si>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</si>
  <si>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</si>
  <si>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</si>
  <si>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</si>
  <si>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</si>
  <si>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</si>
  <si>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</si>
  <si>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</si>
  <si>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</si>
  <si>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</si>
  <si>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</si>
  <si>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</si>
  <si>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</si>
  <si>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</si>
  <si>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</si>
  <si>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</si>
  <si>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</si>
  <si>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</si>
  <si>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</si>
  <si>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</si>
  <si>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</si>
  <si>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</si>
  <si>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</si>
  <si>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</si>
  <si>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</si>
  <si>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</si>
  <si>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</si>
  <si>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</si>
  <si>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</si>
  <si>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</si>
  <si>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</si>
  <si>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</si>
  <si>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</si>
  <si>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</si>
  <si>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</si>
  <si>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</si>
  <si>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</si>
  <si>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</si>
  <si>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</si>
  <si>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</si>
  <si>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</si>
  <si>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</si>
  <si>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</si>
  <si>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</si>
  <si>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</si>
  <si>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</si>
  <si>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</si>
  <si>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</si>
  <si>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</si>
  <si>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</si>
  <si>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</si>
  <si>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</si>
  <si>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</si>
  <si>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</si>
  <si>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</si>
  <si>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</si>
  <si>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</si>
  <si>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</si>
  <si>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</si>
  <si>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</si>
  <si>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</si>
  <si>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</si>
  <si>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</si>
  <si>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</si>
  <si>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</si>
  <si>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</si>
  <si>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</si>
  <si>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</si>
  <si>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</si>
  <si>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</si>
  <si>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</si>
  <si>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</si>
  <si>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</si>
  <si>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</si>
  <si>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</si>
  <si>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</si>
  <si>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</si>
  <si>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</si>
  <si>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</si>
  <si>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</si>
  <si>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</si>
  <si>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</si>
  <si>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</si>
  <si>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</si>
  <si>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</si>
  <si>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</si>
  <si>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</si>
  <si>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</si>
  <si>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</si>
  <si>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</si>
  <si>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</si>
  <si>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</si>
  <si>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</si>
  <si>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</si>
  <si>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</si>
  <si>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</si>
  <si>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</si>
  <si>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</si>
  <si>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</si>
  <si>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</si>
  <si>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</si>
  <si>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</si>
  <si>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</si>
  <si>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</si>
  <si>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</si>
  <si>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</si>
  <si>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</si>
  <si>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</si>
  <si>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</si>
  <si>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</si>
  <si>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</si>
  <si>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</si>
  <si>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</si>
  <si>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</si>
  <si>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</si>
  <si>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</si>
  <si>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</si>
  <si>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</si>
  <si>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</si>
  <si>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</si>
  <si>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</si>
  <si>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</si>
  <si>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</si>
  <si>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</si>
  <si>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</si>
  <si>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</si>
  <si>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</si>
  <si>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</si>
  <si>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</si>
  <si>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</si>
  <si>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</si>
  <si>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</si>
  <si>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</si>
  <si>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</si>
  <si>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</si>
  <si>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</si>
  <si>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</si>
  <si>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</si>
  <si>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</si>
  <si>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</si>
  <si>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</si>
  <si>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</si>
  <si>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</si>
  <si>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</si>
  <si>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</si>
  <si>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</si>
  <si>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</si>
  <si>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</si>
  <si>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</si>
  <si>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</si>
  <si>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</si>
  <si>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</si>
  <si>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</si>
  <si>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</si>
  <si>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</si>
  <si>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</si>
  <si>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</si>
  <si>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</si>
  <si>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</si>
  <si>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</si>
  <si>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</si>
  <si>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</si>
  <si>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</si>
  <si>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</si>
  <si>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</si>
  <si>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</si>
  <si>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</si>
  <si>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</si>
  <si>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</si>
  <si>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</si>
  <si>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</si>
  <si>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</si>
  <si>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</si>
  <si>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</si>
  <si>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</si>
  <si>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</si>
  <si>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</si>
  <si>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</si>
  <si>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</si>
  <si>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</si>
  <si>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</si>
  <si>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</si>
  <si>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</si>
  <si>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</si>
  <si>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</si>
  <si>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</si>
  <si>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</si>
  <si>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</si>
  <si>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</si>
  <si>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</si>
  <si>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</si>
  <si>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</si>
  <si>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</si>
  <si>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</si>
  <si>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</si>
  <si>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</si>
  <si>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</si>
  <si>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</si>
  <si>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</si>
  <si>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</si>
  <si>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</si>
  <si>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</si>
  <si>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</si>
  <si>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</si>
  <si>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</si>
  <si>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</si>
  <si>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</si>
  <si>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</si>
  <si>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</si>
  <si>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</si>
  <si>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</si>
  <si>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</si>
  <si>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</si>
  <si>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</si>
  <si>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</si>
  <si>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</si>
  <si>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</si>
  <si>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</si>
  <si>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</si>
  <si>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</si>
  <si>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</si>
  <si>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</si>
  <si>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</si>
  <si>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</si>
  <si>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</si>
  <si>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</si>
  <si>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</si>
  <si>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</si>
  <si>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</si>
  <si>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</si>
  <si>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</si>
  <si>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</si>
  <si>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</si>
  <si>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</si>
  <si>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</si>
  <si>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</si>
  <si>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</si>
  <si>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</si>
  <si>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</si>
  <si>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</si>
  <si>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</si>
  <si>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</si>
  <si>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</si>
  <si>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</si>
  <si>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</si>
  <si>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</si>
  <si>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</si>
  <si>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</si>
  <si>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</si>
  <si>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</si>
  <si>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</si>
  <si>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</si>
  <si>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</si>
  <si>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</si>
  <si>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</si>
  <si>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</si>
  <si>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</si>
  <si>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</si>
  <si>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</si>
  <si>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</si>
  <si>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</si>
  <si>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</si>
  <si>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</si>
  <si>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</si>
  <si>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</si>
  <si>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</si>
  <si>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</si>
  <si>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</si>
  <si>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</si>
  <si>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</si>
  <si>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</si>
  <si>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</si>
  <si>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</si>
  <si>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</si>
  <si>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</si>
  <si>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</si>
  <si>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</si>
  <si>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</si>
  <si>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</si>
  <si>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</si>
  <si>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</si>
  <si>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</si>
  <si>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</si>
  <si>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</si>
  <si>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</si>
  <si>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</si>
  <si>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</si>
  <si>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</si>
  <si>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</si>
  <si>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</si>
  <si>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</si>
  <si>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</si>
  <si>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</si>
  <si>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</si>
  <si>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</si>
  <si>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</si>
  <si>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</si>
  <si>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</si>
  <si>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</si>
  <si>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</si>
  <si>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</si>
  <si>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</si>
  <si>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</si>
  <si>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</si>
  <si>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</si>
  <si>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</si>
  <si>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</si>
  <si>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</si>
  <si>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</si>
  <si>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</si>
  <si>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</si>
  <si>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</si>
  <si>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</si>
  <si>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</si>
  <si>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</si>
  <si>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</si>
  <si>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</si>
  <si>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</si>
  <si>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</si>
  <si>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</si>
  <si>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</si>
  <si>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</si>
  <si>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</si>
  <si>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</si>
  <si>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</si>
  <si>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</si>
  <si>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</si>
  <si>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</si>
  <si>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</si>
  <si>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</si>
  <si>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</si>
  <si>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</si>
  <si>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</si>
  <si>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</si>
  <si>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</si>
  <si>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</si>
  <si>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</si>
  <si>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</si>
  <si>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</si>
  <si>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</si>
  <si>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</si>
  <si>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</si>
  <si>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</si>
  <si>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</si>
  <si>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</si>
  <si>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</si>
  <si>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</si>
  <si>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</si>
  <si>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</si>
  <si>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</si>
  <si>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</si>
  <si>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</si>
  <si>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</si>
  <si>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</si>
  <si>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</si>
  <si>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</si>
  <si>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</si>
  <si>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</si>
  <si>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</si>
  <si>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</si>
  <si>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</si>
  <si>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</si>
  <si>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</si>
  <si>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</si>
  <si>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</si>
  <si>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</si>
  <si>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</si>
  <si>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</si>
  <si>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</si>
  <si>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</si>
  <si>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</si>
  <si>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</si>
  <si>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</si>
  <si>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</si>
  <si>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</si>
  <si>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</si>
  <si>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</si>
  <si>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</si>
  <si>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</si>
  <si>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</si>
  <si>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</si>
  <si>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</si>
  <si>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</si>
  <si>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</si>
  <si>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</si>
  <si>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</si>
  <si>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</si>
  <si>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</si>
  <si>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</si>
  <si>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</si>
  <si>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</si>
  <si>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</si>
  <si>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</si>
  <si>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</si>
  <si>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</si>
  <si>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</si>
  <si>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</si>
  <si>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</si>
  <si>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</si>
  <si>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</si>
  <si>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</si>
  <si>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</si>
  <si>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</si>
  <si>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</si>
  <si>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</si>
  <si>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</si>
  <si>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</si>
  <si>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</si>
  <si>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</si>
  <si>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</si>
  <si>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</si>
  <si>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</si>
  <si>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</si>
  <si>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</si>
  <si>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</si>
  <si>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</si>
  <si>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</si>
  <si>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</si>
  <si>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</si>
  <si>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</si>
  <si>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</si>
  <si>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</si>
  <si>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</si>
  <si>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</si>
  <si>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</si>
  <si>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</si>
  <si>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</si>
  <si>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</si>
  <si>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</si>
  <si>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</si>
  <si>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</si>
  <si>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</si>
  <si>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</si>
  <si>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</si>
  <si>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</si>
  <si>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</si>
  <si>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</si>
  <si>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</si>
  <si>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</si>
  <si>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</si>
  <si>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</si>
  <si>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</si>
  <si>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</si>
  <si>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</si>
  <si>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</si>
  <si>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</si>
  <si>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</si>
  <si>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</si>
  <si>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</si>
  <si>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</si>
  <si>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</si>
  <si>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</si>
  <si>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</si>
  <si>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</si>
  <si>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</si>
  <si>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</si>
  <si>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</si>
  <si>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</si>
  <si>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</si>
  <si>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</si>
  <si>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</si>
  <si>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</si>
  <si>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</si>
  <si>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</si>
  <si>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</si>
  <si>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</si>
  <si>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</si>
  <si>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</si>
  <si>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</si>
  <si>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</si>
  <si>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</si>
  <si>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</si>
  <si>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</si>
  <si>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</si>
  <si>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</si>
  <si>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</si>
  <si>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</si>
  <si>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</si>
  <si>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</si>
  <si>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</si>
  <si>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</si>
  <si>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</si>
  <si>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</si>
  <si>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</si>
  <si>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</si>
  <si>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</si>
  <si>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</si>
  <si>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</si>
  <si>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</si>
  <si>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</si>
  <si>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</si>
  <si>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</si>
  <si>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</si>
  <si>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</si>
  <si>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</si>
  <si>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</si>
  <si>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</si>
  <si>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</si>
  <si>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</si>
  <si>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</si>
  <si>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</si>
  <si>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</si>
  <si>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</si>
  <si>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</si>
  <si>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</si>
  <si>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</si>
  <si>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</si>
  <si>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</si>
  <si>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</si>
  <si>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</si>
  <si>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</si>
  <si>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</si>
  <si>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</si>
  <si>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</si>
  <si>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</si>
  <si>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</si>
  <si>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</si>
  <si>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</si>
  <si>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</si>
  <si>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</si>
  <si>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</si>
  <si>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</si>
  <si>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</si>
  <si>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</si>
  <si>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</si>
  <si>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</si>
  <si>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</si>
  <si>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</si>
  <si>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</si>
  <si>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</si>
  <si>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</si>
  <si>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</si>
  <si>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</si>
  <si>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</si>
  <si>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</si>
  <si>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</si>
  <si>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</si>
  <si>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</si>
  <si>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</si>
  <si>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</si>
  <si>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</si>
  <si>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</si>
  <si>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</si>
  <si>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</si>
  <si>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</si>
  <si>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</si>
  <si>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</si>
  <si>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</si>
  <si>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</si>
  <si>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</si>
  <si>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</si>
  <si>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</si>
  <si>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</si>
  <si>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</si>
  <si>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</si>
  <si>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</si>
  <si>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</si>
  <si>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</si>
  <si>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</si>
  <si>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</si>
  <si>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</si>
  <si>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</si>
  <si>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</si>
  <si>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</si>
  <si>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</si>
  <si>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</si>
  <si>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</si>
  <si>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</si>
  <si>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</si>
  <si>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</si>
  <si>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</si>
  <si>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</si>
  <si>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</si>
  <si>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</si>
  <si>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</si>
  <si>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</si>
  <si>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</si>
  <si>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</si>
  <si>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</si>
  <si>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</si>
  <si>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</si>
  <si>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</si>
  <si>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</si>
  <si>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</si>
  <si>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</si>
  <si>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</si>
  <si>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</si>
  <si>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</si>
  <si>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</si>
  <si>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</si>
  <si>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</si>
  <si>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</si>
  <si>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</si>
  <si>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</si>
  <si>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</si>
  <si>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</si>
  <si>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</si>
  <si>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</si>
  <si>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</si>
  <si>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</si>
  <si>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</si>
  <si>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</si>
  <si>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</si>
  <si>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</si>
  <si>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</si>
  <si>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</si>
  <si>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</si>
  <si>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</si>
  <si>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</si>
  <si>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</si>
  <si>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</si>
  <si>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</si>
  <si>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</si>
  <si>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</si>
  <si>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</si>
  <si>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</si>
  <si>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</si>
  <si>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</si>
  <si>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</si>
  <si>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</si>
  <si>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</si>
  <si>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</si>
  <si>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</si>
  <si>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</si>
  <si>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</si>
  <si>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</si>
  <si>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</si>
  <si>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</si>
  <si>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</si>
  <si>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</si>
  <si>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</si>
  <si>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</si>
  <si>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</si>
  <si>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</si>
  <si>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</si>
  <si>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</si>
  <si>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</si>
  <si>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</si>
  <si>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</si>
  <si>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</si>
  <si>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</si>
  <si>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</si>
  <si>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</si>
  <si>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</si>
  <si>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</si>
  <si>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</si>
  <si>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</si>
  <si>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</si>
  <si>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</si>
  <si>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</si>
  <si>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</si>
  <si>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</si>
  <si>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</si>
  <si>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</si>
  <si>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</si>
  <si>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</si>
  <si>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</si>
  <si>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</si>
  <si>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</si>
  <si>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</si>
  <si>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</si>
  <si>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</si>
  <si>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</si>
  <si>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</si>
  <si>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</si>
  <si>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</si>
  <si>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</si>
  <si>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</si>
  <si>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</si>
  <si>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</si>
  <si>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</si>
  <si>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</si>
  <si>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</si>
  <si>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</si>
  <si>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</si>
  <si>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</si>
  <si>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</si>
  <si>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</si>
  <si>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</si>
  <si>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</si>
  <si>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</si>
  <si>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</si>
  <si>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</si>
  <si>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</si>
  <si>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</si>
  <si>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</si>
  <si>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</si>
  <si>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</si>
  <si>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</si>
  <si>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</si>
  <si>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</si>
  <si>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</si>
  <si>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</si>
  <si>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</si>
  <si>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</si>
  <si>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</si>
  <si>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</si>
  <si>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</si>
  <si>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</si>
  <si>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</si>
  <si>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</si>
  <si>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</si>
  <si>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</si>
  <si>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</si>
  <si>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</si>
  <si>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</si>
  <si>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</si>
  <si>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</si>
  <si>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</si>
  <si>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</si>
  <si>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</si>
  <si>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</si>
  <si>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</si>
  <si>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</si>
  <si>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</si>
  <si>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</si>
  <si>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</si>
  <si>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</si>
  <si>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</si>
  <si>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</si>
  <si>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</si>
  <si>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</si>
  <si>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</si>
  <si>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</si>
  <si>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</si>
  <si>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</si>
  <si>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</si>
  <si>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</si>
  <si>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</si>
  <si>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</si>
  <si>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</si>
  <si>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</si>
  <si>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</si>
  <si>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</si>
  <si>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</si>
  <si>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</si>
  <si>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</si>
  <si>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</si>
  <si>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</si>
  <si>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</si>
  <si>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</si>
  <si>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</si>
  <si>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</si>
  <si>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</si>
  <si>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</si>
  <si>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</si>
  <si>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</si>
  <si>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</si>
  <si>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</si>
  <si>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</si>
  <si>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</si>
  <si>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</si>
  <si>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</si>
  <si>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</si>
  <si>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</si>
  <si>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</si>
  <si>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</si>
  <si>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</si>
  <si>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</si>
  <si>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</si>
  <si>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</si>
  <si>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</si>
  <si>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</si>
  <si>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</si>
  <si>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</si>
  <si>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</si>
  <si>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</si>
  <si>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</si>
  <si>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</si>
  <si>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</si>
  <si>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</si>
  <si>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</si>
  <si>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</si>
  <si>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</si>
  <si>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</si>
  <si>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</si>
  <si>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</si>
  <si>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</si>
  <si>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</si>
  <si>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</si>
  <si>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</si>
  <si>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</si>
  <si>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</si>
  <si>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</si>
  <si>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</si>
  <si>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</si>
  <si>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</si>
  <si>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</si>
  <si>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</si>
  <si>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</si>
  <si>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</si>
  <si>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</si>
  <si>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</si>
  <si>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</si>
  <si>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</si>
  <si>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</si>
  <si>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</si>
  <si>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</si>
  <si>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</si>
  <si>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</si>
  <si>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</si>
  <si>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</si>
  <si>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</si>
  <si>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</si>
  <si>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</si>
  <si>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</si>
  <si>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</si>
  <si>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</si>
  <si>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</si>
  <si>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</si>
  <si>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</si>
  <si>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</si>
  <si>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</si>
  <si>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</si>
  <si>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</si>
  <si>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</si>
  <si>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</si>
  <si>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</si>
  <si>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</si>
  <si>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</si>
  <si>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</si>
  <si>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</si>
  <si>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</si>
  <si>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</si>
  <si>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</si>
  <si>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</si>
  <si>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</si>
  <si>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</si>
  <si>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</si>
  <si>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</si>
  <si>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</si>
  <si>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</si>
  <si>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</si>
  <si>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</si>
  <si>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</si>
  <si>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</si>
  <si>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</si>
  <si>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</si>
  <si>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</si>
  <si>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</si>
  <si>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</si>
  <si>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</si>
  <si>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</si>
  <si>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</si>
  <si>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</si>
  <si>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</si>
  <si>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</si>
  <si>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</si>
  <si>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</si>
  <si>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</si>
  <si>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</si>
  <si>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</si>
  <si>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</si>
  <si>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</si>
  <si>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</si>
  <si>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</si>
  <si>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</si>
  <si>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</si>
  <si>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</si>
  <si>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</si>
  <si>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</si>
  <si>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</si>
  <si>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</si>
  <si>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</si>
  <si>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</si>
  <si>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</si>
  <si>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</si>
  <si>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</si>
  <si>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</si>
  <si>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</si>
  <si>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</si>
  <si>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</si>
  <si>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</si>
  <si>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</si>
  <si>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</si>
  <si>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</si>
  <si>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</si>
  <si>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</si>
  <si>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</si>
  <si>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</si>
  <si>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</si>
  <si>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</si>
  <si>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</si>
  <si>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</si>
  <si>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</si>
  <si>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</si>
  <si>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</si>
  <si>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</si>
  <si>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</si>
  <si>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</si>
  <si>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</si>
  <si>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</si>
  <si>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</si>
  <si>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</si>
  <si>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</si>
  <si>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</si>
  <si>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</si>
  <si>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</si>
  <si>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</si>
  <si>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</si>
  <si>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</si>
  <si>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</si>
  <si>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</si>
  <si>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</si>
  <si>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</si>
  <si>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</si>
  <si>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</si>
  <si>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</si>
  <si>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</si>
  <si>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</si>
  <si>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</si>
  <si>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</si>
  <si>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</si>
  <si>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</si>
  <si>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</si>
  <si>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</si>
  <si>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</si>
  <si>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</si>
  <si>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</si>
  <si>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</si>
  <si>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</si>
  <si>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</si>
  <si>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</si>
  <si>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</si>
  <si>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</si>
  <si>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</si>
  <si>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</si>
  <si>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</si>
  <si>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</si>
  <si>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</si>
  <si>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</si>
  <si>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</si>
  <si>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</si>
  <si>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</si>
  <si>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</si>
  <si>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</si>
  <si>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</si>
  <si>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</si>
  <si>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</si>
  <si>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</si>
  <si>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</si>
  <si>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</si>
  <si>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</si>
  <si>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</si>
  <si>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</si>
  <si>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</si>
  <si>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</si>
  <si>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</si>
  <si>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</si>
  <si>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</si>
  <si>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</si>
  <si>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</si>
  <si>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</si>
  <si>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</si>
  <si>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</si>
  <si>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</si>
  <si>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</si>
  <si>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</si>
  <si>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</si>
  <si>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</si>
  <si>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</si>
  <si>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</si>
  <si>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</si>
  <si>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</si>
  <si>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</si>
  <si>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</si>
  <si>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</si>
  <si>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</si>
  <si>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</si>
  <si>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</si>
  <si>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</si>
  <si>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</si>
  <si>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</si>
  <si>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</si>
  <si>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</si>
  <si>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</si>
  <si>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</si>
  <si>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</si>
  <si>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</si>
  <si>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</si>
  <si>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</si>
  <si>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</si>
  <si>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</si>
  <si>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</si>
  <si>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</si>
  <si>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</si>
  <si>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</si>
  <si>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</si>
  <si>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</si>
  <si>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</si>
  <si>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</si>
  <si>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</si>
  <si>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</si>
  <si>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</si>
  <si>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</si>
  <si>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</si>
  <si>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</si>
  <si>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</si>
  <si>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</si>
  <si>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</si>
  <si>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</si>
  <si>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</si>
  <si>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</si>
  <si>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</si>
  <si>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</si>
  <si>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</si>
  <si>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</si>
  <si>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</si>
  <si>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</si>
  <si>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</si>
  <si>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</si>
  <si>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</si>
  <si>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</si>
  <si>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</si>
  <si>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</si>
  <si>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</si>
  <si>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</si>
  <si>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</si>
  <si>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</si>
  <si>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</si>
  <si>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</si>
  <si>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</si>
  <si>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</si>
  <si>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</si>
  <si>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</si>
  <si>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</si>
  <si>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</si>
  <si>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</si>
  <si>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</si>
  <si>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</si>
  <si>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</si>
  <si>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</si>
  <si>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</si>
  <si>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</si>
  <si>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</si>
  <si>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</si>
  <si>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</si>
  <si>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</si>
  <si>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</si>
  <si>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</si>
  <si>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</si>
  <si>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</si>
  <si>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</si>
  <si>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</si>
  <si>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</si>
  <si>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</si>
  <si>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</si>
  <si>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</si>
  <si>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</si>
  <si>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</si>
  <si>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</si>
  <si>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</si>
  <si>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</si>
  <si>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</si>
  <si>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</si>
  <si>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</si>
  <si>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</si>
  <si>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</si>
  <si>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</si>
  <si>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</si>
  <si>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</si>
  <si>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</si>
  <si>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</si>
  <si>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</si>
  <si>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</si>
  <si>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</si>
  <si>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</si>
  <si>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</si>
  <si>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</si>
  <si>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</si>
  <si>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</si>
  <si>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</si>
  <si>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</si>
  <si>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</si>
  <si>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</si>
  <si>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</si>
  <si>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</si>
  <si>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</si>
  <si>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</si>
  <si>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</si>
  <si>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</si>
  <si>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</si>
  <si>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</si>
  <si>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</si>
  <si>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</si>
  <si>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</si>
  <si>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</si>
  <si>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</si>
  <si>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</si>
  <si>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</si>
  <si>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</si>
  <si>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</si>
  <si>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</si>
  <si>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</si>
  <si>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</si>
  <si>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</si>
  <si>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</si>
  <si>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</si>
  <si>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</si>
  <si>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</si>
  <si>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</si>
  <si>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</si>
  <si>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</si>
  <si>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</si>
  <si>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</si>
  <si>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</si>
  <si>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</si>
  <si>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</si>
  <si>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</si>
  <si>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</si>
  <si>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</si>
  <si>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</si>
  <si>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</si>
  <si>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</si>
  <si>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</si>
  <si>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</si>
  <si>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</si>
  <si>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</si>
  <si>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</si>
  <si>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</si>
  <si>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</si>
  <si>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</si>
  <si>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</si>
  <si>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</si>
  <si>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</si>
  <si>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</si>
  <si>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</si>
  <si>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</si>
  <si>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</si>
  <si>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</si>
  <si>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</si>
  <si>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</si>
  <si>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</si>
  <si>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</si>
  <si>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</si>
  <si>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</si>
  <si>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</si>
  <si>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</si>
  <si>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</si>
  <si>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</si>
  <si>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</si>
  <si>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</si>
  <si>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</si>
  <si>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</si>
  <si>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</si>
  <si>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</si>
  <si>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</si>
  <si>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</si>
  <si>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</si>
  <si>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</si>
  <si>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</si>
  <si>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</si>
  <si>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</si>
  <si>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</si>
  <si>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</si>
  <si>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</si>
  <si>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</si>
  <si>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</si>
  <si>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</si>
  <si>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</si>
  <si>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</si>
  <si>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</si>
  <si>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</si>
  <si>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</si>
  <si>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</si>
  <si>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</si>
  <si>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</si>
  <si>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</si>
  <si>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</si>
  <si>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</si>
  <si>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</si>
  <si>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</si>
  <si>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</si>
  <si>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</si>
  <si>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</si>
  <si>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</si>
  <si>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</si>
  <si>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</si>
  <si>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</si>
  <si>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</si>
  <si>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</si>
  <si>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</si>
  <si>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</si>
  <si>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</si>
  <si>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</si>
  <si>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</si>
  <si>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</si>
  <si>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</si>
  <si>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</si>
  <si>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</si>
  <si>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</si>
  <si>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</si>
  <si>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</si>
  <si>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</si>
  <si>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</si>
  <si>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</si>
  <si>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</si>
  <si>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</si>
  <si>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</si>
  <si>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</si>
  <si>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</si>
  <si>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</si>
  <si>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</si>
  <si>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</si>
  <si>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</si>
  <si>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</si>
  <si>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</si>
  <si>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</si>
  <si>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</si>
  <si>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</si>
  <si>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</si>
  <si>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</si>
  <si>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</si>
  <si>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</si>
  <si>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</si>
  <si>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</si>
  <si>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</si>
  <si>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</si>
  <si>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</si>
  <si>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</si>
  <si>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</si>
  <si>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</si>
  <si>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</si>
  <si>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</si>
  <si>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</si>
  <si>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</si>
  <si>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</si>
  <si>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</si>
  <si>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</si>
  <si>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</si>
  <si>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</si>
  <si>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</si>
  <si>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</si>
  <si>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</si>
  <si>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</si>
  <si>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</si>
  <si>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</si>
  <si>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</si>
  <si>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</si>
  <si>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</si>
  <si>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</si>
  <si>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</si>
  <si>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</si>
  <si>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</si>
  <si>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</si>
  <si>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</si>
  <si>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</si>
  <si>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</si>
  <si>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</si>
  <si>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</si>
  <si>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</si>
  <si>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</si>
  <si>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</si>
  <si>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</si>
  <si>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</si>
  <si>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</si>
  <si>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</si>
  <si>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</si>
  <si>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</si>
  <si>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</si>
  <si>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</si>
  <si>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</si>
  <si>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</si>
  <si>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</si>
  <si>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</si>
  <si>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</si>
  <si>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</si>
  <si>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</si>
  <si>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</si>
  <si>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</si>
  <si>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</si>
  <si>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</si>
  <si>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</si>
  <si>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</si>
  <si>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</si>
  <si>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</si>
  <si>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</si>
  <si>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</si>
  <si>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</si>
  <si>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</si>
  <si>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</si>
  <si>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</si>
  <si>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</si>
  <si>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</si>
  <si>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</si>
  <si>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</si>
  <si>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</si>
  <si>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</si>
  <si>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</si>
  <si>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</si>
  <si>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</si>
  <si>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</si>
  <si>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</si>
  <si>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</si>
  <si>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</si>
  <si>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</si>
  <si>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</si>
  <si>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</si>
  <si>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</si>
  <si>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</si>
  <si>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</si>
  <si>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</si>
  <si>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</si>
  <si>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</si>
  <si>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</si>
  <si>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</si>
  <si>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</si>
  <si>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</si>
  <si>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</si>
  <si>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</si>
  <si>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</si>
  <si>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</si>
  <si>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</si>
  <si>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</si>
  <si>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</si>
  <si>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</si>
  <si>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</si>
  <si>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</si>
  <si>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</si>
  <si>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</si>
  <si>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</si>
  <si>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</si>
  <si>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</si>
  <si>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</si>
  <si>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</si>
  <si>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</si>
  <si>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</si>
  <si>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</si>
  <si>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</si>
  <si>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</si>
  <si>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</si>
  <si>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</si>
  <si>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</si>
  <si>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</si>
  <si>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</si>
  <si>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</si>
  <si>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</si>
  <si>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</si>
  <si>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</si>
  <si>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</si>
  <si>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</si>
  <si>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</si>
  <si>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</si>
  <si>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</si>
  <si>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</si>
  <si>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</si>
  <si>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</si>
  <si>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</si>
  <si>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</si>
  <si>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</si>
  <si>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</si>
  <si>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</si>
  <si>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</si>
  <si>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</si>
  <si>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</si>
  <si>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</si>
  <si>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</si>
  <si>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</si>
  <si>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</si>
  <si>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</si>
  <si>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</si>
  <si>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</si>
  <si>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</si>
  <si>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</si>
  <si>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</si>
  <si>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</si>
  <si>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</si>
  <si>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</si>
  <si>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</si>
  <si>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</si>
  <si>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</si>
  <si>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</si>
  <si>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</si>
  <si>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</si>
  <si>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</si>
  <si>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</si>
  <si>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</si>
  <si>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</si>
  <si>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</si>
  <si>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</si>
  <si>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</si>
  <si>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</si>
  <si>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</si>
  <si>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</si>
  <si>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</si>
  <si>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</si>
  <si>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</si>
  <si>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</si>
  <si>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</si>
  <si>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</si>
  <si>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</si>
  <si>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</si>
  <si>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</si>
  <si>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</si>
  <si>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</si>
  <si>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</si>
  <si>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</si>
  <si>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</si>
  <si>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</si>
  <si>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</si>
  <si>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</si>
  <si>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</si>
  <si>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</si>
  <si>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</si>
  <si>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</si>
  <si>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</si>
  <si>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</si>
  <si>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</si>
  <si>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</si>
  <si>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</si>
  <si>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</si>
  <si>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</si>
  <si>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</si>
  <si>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</si>
  <si>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</si>
  <si>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</si>
  <si>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</si>
  <si>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</si>
  <si>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</si>
  <si>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</si>
  <si>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</si>
  <si>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</si>
  <si>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</si>
  <si>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</si>
  <si>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</si>
  <si>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</si>
  <si>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</si>
  <si>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</si>
  <si>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</si>
  <si>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</si>
  <si>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</si>
  <si>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</si>
  <si>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</si>
  <si>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</si>
  <si>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</si>
  <si>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</si>
  <si>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</si>
  <si>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</si>
  <si>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</si>
  <si>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</si>
  <si>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</si>
  <si>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</si>
  <si>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</si>
  <si>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</si>
  <si>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</si>
  <si>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</si>
  <si>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</si>
  <si>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</si>
  <si>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</si>
  <si>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</si>
  <si>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</si>
  <si>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</si>
  <si>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</si>
  <si>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</si>
  <si>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</si>
  <si>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</si>
  <si>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</si>
  <si>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</si>
  <si>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</si>
  <si>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</si>
  <si>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</si>
  <si>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</si>
  <si>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</si>
  <si>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</si>
  <si>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</si>
  <si>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</si>
  <si>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</si>
  <si>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</si>
  <si>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</si>
  <si>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</si>
  <si>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</si>
  <si>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</si>
  <si>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</si>
  <si>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</si>
  <si>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</si>
  <si>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</si>
  <si>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</si>
  <si>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</si>
  <si>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</si>
  <si>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</si>
  <si>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</si>
  <si>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</si>
  <si>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</si>
  <si>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</si>
  <si>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</si>
  <si>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</si>
  <si>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</si>
  <si>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</si>
  <si>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</si>
  <si>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</si>
  <si>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</si>
  <si>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</si>
  <si>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</si>
  <si>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</si>
  <si>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</si>
  <si>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</si>
  <si>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</si>
  <si>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</si>
  <si>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</si>
  <si>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</si>
  <si>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</si>
  <si>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</si>
  <si>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</si>
  <si>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</si>
  <si>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</si>
  <si>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</si>
  <si>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</si>
  <si>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</si>
  <si>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</si>
  <si>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</si>
  <si>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</si>
  <si>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</si>
  <si>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</si>
  <si>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</si>
  <si>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</si>
  <si>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</si>
  <si>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</si>
  <si>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</si>
  <si>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</si>
  <si>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</si>
  <si>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</si>
  <si>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</si>
  <si>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</si>
  <si>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</si>
  <si>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</si>
  <si>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</si>
  <si>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</si>
  <si>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</si>
  <si>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</si>
  <si>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</si>
  <si>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</si>
  <si>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</si>
  <si>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</si>
  <si>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</si>
  <si>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</si>
  <si>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</si>
  <si>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</si>
  <si>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</si>
  <si>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</si>
  <si>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</si>
  <si>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</si>
  <si>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</si>
  <si>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</si>
  <si>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</si>
  <si>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</si>
  <si>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</si>
  <si>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</si>
  <si>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</si>
  <si>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</si>
  <si>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</si>
  <si>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</si>
  <si>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</si>
  <si>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</si>
  <si>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</si>
  <si>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</si>
  <si>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</si>
  <si>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</si>
  <si>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</si>
  <si>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</si>
  <si>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</si>
  <si>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</si>
  <si>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</si>
  <si>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</si>
  <si>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</si>
  <si>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</si>
  <si>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</si>
  <si>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</si>
  <si>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</si>
  <si>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</si>
  <si>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</si>
  <si>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</si>
  <si>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</si>
  <si>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</si>
  <si>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</si>
  <si>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</si>
  <si>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</si>
  <si>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</si>
  <si>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</si>
  <si>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</si>
  <si>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</si>
  <si>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</si>
  <si>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</si>
  <si>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</si>
  <si>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</si>
  <si>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</si>
  <si>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</si>
  <si>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</si>
  <si>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</si>
  <si>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</si>
  <si>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</si>
  <si>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</si>
  <si>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</si>
  <si>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</si>
  <si>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</si>
  <si>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</si>
  <si>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</si>
  <si>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</si>
  <si>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</si>
  <si>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</si>
  <si>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</si>
  <si>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</si>
  <si>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</si>
  <si>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</si>
  <si>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</si>
  <si>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</si>
  <si>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</si>
  <si>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</si>
  <si>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</si>
  <si>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</si>
  <si>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</si>
  <si>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</si>
  <si>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</si>
  <si>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</si>
  <si>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</si>
  <si>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</si>
  <si>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</si>
  <si>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</si>
  <si>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</si>
  <si>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</si>
  <si>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</si>
  <si>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</si>
  <si>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</si>
  <si>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</si>
  <si>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</si>
  <si>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</si>
  <si>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</si>
  <si>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</si>
  <si>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</si>
  <si>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</si>
  <si>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</si>
  <si>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</si>
  <si>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</si>
  <si>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</si>
  <si>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</si>
  <si>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</si>
  <si>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</si>
  <si>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</si>
  <si>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</si>
  <si>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</si>
  <si>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</si>
  <si>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</si>
  <si>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</si>
  <si>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</si>
  <si>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</si>
  <si>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</si>
  <si>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</si>
  <si>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</si>
  <si>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</si>
  <si>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</si>
  <si>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</si>
  <si>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</si>
  <si>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</si>
  <si>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</si>
  <si>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</si>
  <si>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</si>
  <si>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</si>
  <si>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</si>
  <si>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</si>
  <si>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</si>
  <si>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</si>
  <si>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</si>
  <si>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</si>
  <si>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</si>
  <si>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</si>
  <si>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</si>
  <si>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</si>
  <si>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</si>
  <si>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</si>
  <si>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</si>
  <si>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</si>
  <si>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</si>
  <si>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</si>
  <si>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</si>
  <si>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</si>
  <si>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</si>
  <si>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</si>
  <si>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</si>
  <si>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</si>
  <si>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</si>
  <si>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</si>
  <si>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</si>
  <si>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</si>
  <si>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</si>
  <si>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</si>
  <si>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</si>
  <si>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</si>
  <si>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</si>
  <si>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</si>
  <si>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</si>
  <si>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</si>
  <si>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</si>
  <si>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</si>
  <si>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</si>
  <si>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</si>
  <si>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</si>
  <si>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</si>
  <si>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</si>
  <si>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</si>
  <si>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</si>
  <si>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</si>
  <si>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</si>
  <si>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</si>
  <si>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</si>
  <si>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</si>
  <si>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</si>
  <si>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</si>
  <si>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</si>
  <si>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</si>
  <si>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</si>
  <si>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</si>
  <si>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</si>
  <si>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</si>
  <si>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</si>
  <si>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</si>
  <si>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</si>
  <si>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</si>
  <si>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</si>
  <si>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</si>
  <si>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</si>
  <si>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</si>
  <si>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</si>
  <si>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</si>
  <si>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</si>
  <si>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</si>
  <si>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</si>
  <si>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</si>
  <si>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</si>
  <si>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</si>
  <si>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</si>
  <si>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</si>
  <si>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</si>
  <si>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</si>
  <si>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</si>
  <si>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</si>
  <si>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</si>
  <si>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</si>
  <si>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</si>
  <si>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</si>
  <si>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</si>
  <si>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</si>
  <si>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</si>
  <si>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</si>
  <si>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</si>
  <si>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</si>
  <si>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</si>
  <si>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</si>
  <si>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</si>
  <si>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</si>
  <si>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</si>
  <si>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</si>
  <si>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</si>
  <si>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</si>
  <si>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</si>
  <si>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</si>
  <si>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</si>
  <si>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</si>
  <si>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</si>
  <si>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</si>
  <si>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</si>
  <si>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</si>
  <si>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</si>
  <si>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</si>
  <si>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</si>
  <si>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</si>
  <si>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</si>
  <si>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</si>
  <si>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</si>
  <si>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</si>
  <si>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</si>
  <si>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</si>
  <si>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</si>
  <si>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</si>
  <si>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</si>
  <si>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</si>
  <si>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</si>
  <si>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</si>
  <si>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</si>
  <si>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</si>
  <si>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</si>
  <si>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</si>
  <si>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</si>
  <si>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</si>
  <si>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</si>
  <si>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</si>
  <si>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</si>
  <si>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</si>
  <si>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</si>
  <si>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</si>
  <si>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</si>
  <si>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</si>
  <si>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</si>
  <si>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</si>
  <si>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</si>
  <si>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</si>
  <si>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</si>
  <si>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</si>
  <si>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</si>
  <si>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</si>
  <si>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</si>
  <si>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</si>
  <si>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</si>
  <si>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</si>
  <si>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</si>
  <si>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</si>
  <si>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</si>
  <si>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</si>
  <si>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</si>
  <si>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</si>
  <si>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</si>
  <si>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</si>
  <si>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</si>
  <si>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</si>
  <si>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</si>
  <si>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</si>
  <si>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</si>
  <si>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</si>
  <si>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</si>
  <si>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</si>
  <si>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</si>
  <si>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</si>
  <si>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</si>
  <si>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</si>
  <si>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</si>
  <si>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</si>
  <si>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</si>
  <si>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</si>
  <si>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</si>
  <si>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</si>
  <si>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</si>
  <si>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</si>
  <si>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</si>
  <si>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</si>
  <si>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</si>
  <si>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</si>
  <si>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</si>
  <si>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</si>
  <si>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</si>
  <si>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</si>
  <si>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</si>
  <si>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</si>
  <si>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</si>
  <si>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</si>
  <si>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</si>
  <si>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</si>
  <si>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</si>
  <si>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</si>
  <si>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</si>
  <si>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</si>
  <si>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</si>
  <si>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</si>
  <si>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</si>
  <si>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</si>
  <si>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</si>
  <si>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</si>
  <si>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</si>
  <si>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</si>
  <si>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</si>
  <si>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</si>
  <si>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</si>
  <si>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</si>
  <si>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</si>
  <si>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</si>
  <si>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</si>
  <si>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</si>
  <si>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</si>
  <si>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</si>
  <si>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</si>
  <si>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</si>
  <si>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</si>
  <si>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</si>
  <si>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</si>
  <si>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</si>
  <si>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</si>
  <si>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</si>
  <si>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</si>
  <si>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</si>
  <si>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</si>
  <si>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</si>
  <si>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</si>
  <si>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</si>
  <si>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</si>
  <si>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</si>
  <si>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</si>
  <si>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</si>
  <si>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</si>
  <si>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</si>
  <si>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</si>
  <si>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</si>
  <si>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</si>
  <si>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</si>
  <si>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</si>
  <si>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</si>
  <si>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</si>
  <si>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</si>
  <si>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</si>
  <si>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</si>
  <si>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</si>
  <si>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</si>
  <si>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</si>
  <si>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</si>
  <si>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</si>
  <si>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</si>
  <si>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</si>
  <si>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</si>
  <si>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</si>
  <si>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</si>
  <si>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</si>
  <si>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</si>
  <si>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</si>
  <si>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</si>
  <si>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</si>
  <si>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</si>
  <si>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</si>
  <si>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</si>
  <si>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</si>
  <si>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</si>
  <si>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</si>
  <si>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</si>
  <si>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</si>
  <si>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</si>
  <si>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</si>
  <si>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</si>
  <si>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</si>
  <si>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</si>
  <si>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</si>
  <si>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</si>
  <si>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</si>
  <si>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</si>
  <si>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</si>
  <si>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</si>
  <si>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</si>
  <si>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</si>
  <si>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</si>
  <si>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</si>
  <si>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</si>
  <si>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</si>
  <si>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</si>
  <si>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</si>
  <si>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</si>
  <si>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</si>
  <si>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</si>
  <si>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</si>
  <si>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</si>
  <si>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</si>
  <si>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</si>
  <si>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</si>
  <si>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</si>
  <si>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</si>
  <si>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</si>
  <si>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</si>
  <si>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</si>
  <si>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</si>
  <si>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</si>
  <si>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</si>
  <si>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</si>
  <si>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</si>
  <si>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</si>
  <si>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</si>
  <si>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</si>
  <si>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</si>
  <si>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</si>
  <si>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</si>
  <si>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</si>
  <si>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</si>
  <si>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</si>
  <si>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</si>
  <si>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</si>
  <si>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</si>
  <si>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</si>
  <si>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</si>
  <si>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</si>
  <si>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</si>
  <si>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</si>
  <si>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</si>
  <si>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</si>
  <si>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</si>
  <si>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</si>
  <si>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</si>
  <si>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</si>
  <si>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</si>
  <si>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</si>
  <si>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</si>
  <si>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</si>
  <si>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</si>
  <si>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</si>
  <si>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</si>
  <si>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</si>
  <si>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</si>
  <si>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</si>
  <si>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</si>
  <si>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</si>
  <si>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</si>
  <si>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</si>
  <si>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</si>
  <si>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</si>
  <si>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</si>
  <si>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</si>
  <si>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</si>
  <si>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</si>
  <si>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</si>
  <si>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</si>
  <si>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</si>
  <si>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</si>
  <si>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</si>
  <si>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</si>
  <si>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</si>
  <si>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</si>
  <si>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</si>
  <si>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</si>
  <si>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</si>
  <si>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</si>
  <si>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</si>
  <si>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</si>
  <si>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</si>
  <si>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</si>
  <si>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</si>
  <si>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</si>
  <si>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</si>
  <si>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</si>
  <si>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</si>
  <si>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</si>
  <si>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</si>
  <si>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</si>
  <si>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</si>
  <si>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</si>
  <si>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</si>
  <si>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</si>
  <si>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</si>
  <si>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</si>
  <si>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</si>
  <si>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</si>
  <si>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</si>
  <si>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</si>
  <si>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</si>
  <si>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</si>
  <si>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</si>
  <si>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</si>
  <si>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</si>
  <si>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</si>
  <si>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</si>
  <si>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</si>
  <si>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</si>
  <si>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</si>
  <si>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</si>
  <si>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</si>
  <si>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</si>
  <si>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</si>
  <si>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</si>
  <si>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</si>
  <si>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</si>
  <si>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</si>
  <si>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</si>
  <si>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</si>
  <si>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</si>
  <si>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</si>
  <si>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</si>
  <si>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</si>
  <si>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</si>
  <si>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</si>
  <si>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</si>
  <si>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</si>
  <si>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</si>
  <si>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</si>
  <si>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</si>
  <si>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</si>
  <si>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</si>
  <si>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</si>
  <si>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</si>
  <si>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</si>
  <si>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</si>
  <si>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</si>
  <si>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</si>
  <si>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</si>
  <si>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</si>
  <si>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</si>
  <si>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</si>
  <si>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</si>
  <si>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</si>
  <si>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</si>
  <si>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</si>
  <si>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</si>
  <si>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</si>
  <si>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</si>
  <si>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</si>
  <si>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</si>
  <si>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</si>
  <si>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</si>
  <si>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</si>
  <si>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</si>
  <si>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</si>
  <si>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</si>
  <si>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</si>
  <si>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</si>
  <si>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</si>
  <si>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</si>
  <si>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</si>
  <si>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</si>
  <si>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</si>
  <si>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</si>
  <si>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</si>
  <si>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</si>
  <si>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</si>
  <si>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</si>
  <si>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</si>
  <si>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</si>
  <si>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</si>
  <si>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</si>
  <si>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</si>
  <si>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</si>
  <si>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</si>
  <si>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</si>
  <si>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</si>
  <si>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</si>
  <si>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</si>
  <si>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</si>
  <si>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</si>
  <si>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</si>
  <si>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</si>
  <si>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</si>
  <si>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</si>
  <si>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</si>
  <si>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</si>
  <si>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</si>
  <si>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</si>
  <si>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</si>
  <si>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</si>
  <si>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</si>
  <si>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</si>
  <si>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</si>
  <si>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</si>
  <si>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</si>
  <si>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</si>
  <si>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</si>
  <si>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</si>
  <si>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</si>
  <si>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</si>
  <si>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</si>
  <si>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</si>
  <si>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</si>
  <si>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</si>
  <si>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</si>
  <si>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</si>
  <si>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</si>
  <si>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</si>
  <si>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</si>
  <si>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</si>
  <si>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</si>
  <si>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</si>
  <si>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</si>
  <si>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</si>
  <si>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</si>
  <si>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</si>
  <si>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</si>
  <si>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</si>
  <si>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</si>
  <si>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</si>
  <si>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</si>
  <si>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</si>
  <si>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</si>
  <si>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</si>
  <si>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</si>
  <si>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</si>
  <si>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</si>
  <si>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</si>
  <si>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</si>
  <si>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</si>
  <si>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</si>
  <si>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</si>
  <si>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</si>
  <si>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</si>
  <si>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</si>
  <si>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</si>
  <si>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</si>
  <si>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</si>
  <si>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</si>
  <si>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</si>
  <si>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</si>
  <si>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</si>
  <si>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</si>
  <si>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</si>
  <si>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</si>
  <si>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</si>
  <si>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</si>
  <si>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</si>
  <si>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</si>
  <si>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</si>
  <si>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</si>
  <si>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</si>
  <si>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</si>
  <si>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</si>
  <si>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</si>
  <si>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</si>
  <si>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</si>
  <si>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</si>
  <si>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</si>
  <si>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</si>
  <si>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</si>
  <si>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</si>
  <si>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</si>
  <si>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</si>
  <si>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</si>
  <si>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</si>
  <si>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</si>
  <si>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</si>
  <si>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</si>
  <si>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</si>
  <si>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</si>
  <si>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</si>
  <si>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</si>
  <si>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</si>
  <si>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</si>
  <si>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</si>
  <si>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</si>
  <si>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</si>
  <si>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</si>
  <si>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</si>
  <si>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</si>
  <si>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</si>
  <si>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</si>
  <si>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</si>
  <si>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</si>
  <si>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</si>
  <si>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</si>
  <si>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</si>
  <si>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</si>
  <si>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</si>
  <si>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</si>
  <si>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</si>
  <si>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</si>
  <si>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</si>
  <si>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</si>
  <si>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</si>
  <si>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</si>
  <si>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</si>
  <si>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</si>
  <si>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</si>
  <si>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</si>
  <si>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</si>
  <si>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</si>
  <si>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</si>
  <si>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</si>
  <si>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</si>
  <si>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</si>
  <si>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</si>
  <si>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</si>
  <si>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</si>
  <si>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</si>
  <si>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</si>
  <si>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</si>
  <si>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</si>
  <si>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</si>
  <si>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</si>
  <si>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</si>
  <si>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</si>
  <si>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</si>
  <si>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</si>
  <si>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</si>
  <si>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</si>
  <si>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</si>
  <si>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</si>
  <si>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</si>
  <si>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</si>
  <si>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</si>
  <si>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</si>
  <si>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</si>
  <si>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</si>
  <si>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</si>
  <si>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</si>
  <si>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</si>
  <si>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</si>
  <si>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</si>
  <si>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</si>
  <si>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</si>
  <si>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</si>
  <si>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</si>
  <si>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</si>
  <si>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</si>
  <si>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</si>
  <si>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</si>
  <si>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</si>
  <si>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</si>
  <si>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</si>
  <si>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</si>
  <si>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</si>
  <si>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</si>
  <si>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</si>
  <si>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</si>
  <si>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</si>
  <si>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</si>
  <si>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</si>
  <si>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</si>
  <si>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</si>
  <si>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</si>
  <si>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</si>
  <si>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</si>
  <si>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</si>
  <si>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</si>
  <si>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</si>
  <si>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</si>
  <si>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</si>
  <si>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</si>
  <si>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</si>
  <si>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</si>
  <si>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</si>
  <si>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</si>
  <si>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</si>
  <si>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</si>
  <si>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</si>
  <si>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</si>
  <si>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</si>
  <si>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</si>
  <si>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</si>
  <si>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</si>
  <si>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</si>
  <si>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</si>
  <si>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</si>
  <si>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</si>
  <si>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</si>
  <si>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</si>
  <si>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</si>
  <si>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</si>
  <si>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</si>
  <si>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</si>
  <si>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</si>
  <si>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</si>
  <si>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</si>
  <si>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</si>
  <si>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</si>
  <si>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</si>
  <si>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</si>
  <si>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</si>
  <si>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</si>
  <si>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</si>
  <si>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</si>
  <si>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</si>
  <si>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</si>
  <si>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</si>
  <si>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</si>
  <si>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</si>
  <si>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</si>
  <si>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</si>
  <si>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</si>
  <si>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</si>
  <si>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</si>
  <si>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</si>
  <si>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</si>
  <si>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</si>
  <si>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</si>
  <si>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</si>
  <si>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</si>
  <si>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</si>
  <si>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</si>
  <si>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</si>
  <si>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</si>
  <si>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</si>
  <si>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</si>
  <si>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</si>
  <si>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</si>
  <si>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</si>
  <si>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</si>
  <si>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</si>
  <si>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</si>
  <si>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</si>
  <si>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</si>
  <si>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</si>
  <si>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</si>
  <si>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</si>
  <si>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</si>
  <si>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</si>
  <si>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</si>
  <si>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</si>
  <si>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</si>
  <si>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</si>
  <si>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</si>
  <si>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</si>
  <si>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</si>
  <si>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</si>
  <si>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</si>
  <si>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</si>
  <si>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</si>
  <si>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</si>
  <si>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</si>
  <si>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</si>
  <si>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</si>
  <si>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</si>
  <si>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</si>
  <si>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</si>
  <si>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</si>
  <si>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</si>
  <si>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</si>
  <si>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</si>
  <si>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</si>
  <si>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</si>
  <si>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</si>
  <si>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</si>
  <si>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</si>
  <si>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</si>
  <si>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</si>
  <si>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</si>
  <si>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</si>
  <si>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</si>
  <si>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</si>
  <si>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</si>
  <si>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</si>
  <si>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</si>
  <si>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</si>
  <si>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</si>
  <si>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</si>
  <si>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</si>
  <si>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</si>
  <si>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</si>
  <si>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</si>
  <si>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</si>
  <si>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</si>
  <si>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</si>
  <si>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</si>
  <si>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</si>
  <si>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</si>
  <si>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</si>
  <si>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</si>
  <si>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</si>
  <si>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</si>
  <si>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</si>
  <si>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</si>
  <si>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</si>
  <si>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</si>
  <si>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</si>
  <si>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</si>
  <si>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</si>
  <si>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</si>
  <si>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</si>
  <si>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</si>
  <si>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</si>
  <si>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</si>
  <si>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</si>
  <si>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</si>
  <si>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</si>
  <si>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</si>
  <si>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</si>
  <si>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</si>
  <si>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</si>
  <si>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</si>
  <si>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</si>
  <si>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</si>
  <si>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</si>
  <si>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</si>
  <si>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</si>
  <si>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</si>
  <si>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</si>
  <si>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</si>
  <si>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</si>
  <si>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</si>
  <si>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</si>
  <si>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</si>
  <si>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</si>
  <si>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</si>
  <si>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</si>
  <si>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</si>
  <si>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</si>
  <si>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</si>
  <si>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</si>
  <si>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</si>
  <si>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</si>
  <si>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</si>
  <si>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</si>
  <si>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</si>
  <si>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</si>
  <si>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</si>
  <si>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</si>
  <si>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</si>
  <si>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</si>
  <si>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</si>
  <si>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</si>
  <si>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</si>
  <si>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</si>
  <si>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</si>
  <si>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</si>
  <si>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</si>
  <si>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</si>
  <si>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</si>
  <si>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</si>
  <si>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</si>
  <si>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</si>
  <si>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</si>
  <si>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</si>
  <si>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</si>
  <si>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</si>
  <si>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</si>
  <si>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</si>
  <si>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</si>
  <si>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</si>
  <si>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</si>
  <si>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</si>
  <si>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</si>
  <si>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</si>
  <si>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</si>
  <si>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</si>
  <si>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</si>
  <si>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</si>
  <si>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</si>
  <si>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</si>
  <si>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</si>
  <si>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</si>
  <si>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</si>
  <si>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</si>
  <si>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</si>
  <si>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</si>
  <si>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</si>
  <si>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</si>
  <si>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</si>
  <si>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</si>
  <si>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</si>
  <si>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</si>
  <si>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</si>
  <si>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</si>
  <si>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</si>
  <si>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</si>
  <si>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</si>
  <si>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</si>
  <si>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</si>
  <si>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</si>
  <si>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</si>
  <si>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</si>
  <si>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</si>
  <si>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</si>
  <si>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</si>
  <si>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</si>
  <si>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</si>
  <si>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</si>
  <si>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</si>
  <si>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</si>
  <si>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</si>
  <si>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</si>
  <si>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</si>
  <si>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</si>
  <si>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</si>
  <si>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</si>
  <si>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</si>
  <si>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</si>
  <si>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</si>
  <si>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</si>
  <si>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</si>
  <si>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</si>
  <si>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</si>
  <si>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</si>
  <si>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</si>
  <si>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</si>
  <si>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</si>
  <si>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</si>
  <si>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</si>
  <si>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</si>
  <si>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</si>
  <si>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</si>
  <si>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</si>
  <si>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</si>
  <si>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</si>
  <si>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</si>
  <si>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</si>
  <si>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</si>
  <si>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</si>
  <si>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</si>
  <si>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</si>
  <si>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</si>
  <si>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</si>
  <si>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</si>
  <si>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</si>
  <si>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</si>
  <si>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</si>
  <si>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</si>
  <si>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</si>
  <si>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</si>
  <si>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</si>
  <si>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</si>
  <si>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</si>
  <si>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</si>
  <si>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</si>
  <si>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</si>
  <si>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</si>
  <si>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</si>
  <si>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</si>
  <si>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</si>
  <si>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</si>
  <si>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</si>
  <si>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</si>
  <si>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</si>
  <si>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</si>
  <si>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</si>
  <si>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</si>
  <si>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</si>
  <si>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</si>
  <si>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</si>
  <si>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</si>
  <si>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</si>
  <si>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</si>
  <si>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</si>
  <si>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</si>
  <si>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</si>
  <si>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</si>
  <si>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</si>
  <si>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</si>
  <si>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</si>
  <si>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</si>
  <si>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</si>
  <si>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</si>
  <si>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</si>
  <si>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</si>
  <si>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</si>
  <si>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</si>
  <si>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</si>
  <si>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</si>
  <si>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</si>
  <si>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</si>
  <si>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</si>
  <si>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</si>
  <si>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</si>
  <si>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</si>
  <si>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</si>
  <si>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</si>
  <si>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</si>
  <si>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</si>
  <si>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</si>
  <si>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</si>
  <si>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</si>
  <si>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</si>
  <si>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</si>
  <si>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</si>
  <si>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</si>
  <si>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</si>
  <si>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</si>
  <si>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</si>
  <si>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</si>
  <si>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</si>
  <si>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</si>
  <si>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</si>
  <si>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</si>
  <si>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</si>
  <si>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</si>
  <si>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</si>
  <si>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</si>
  <si>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</si>
  <si>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</si>
  <si>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</si>
  <si>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</si>
  <si>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</si>
  <si>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</si>
  <si>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</si>
  <si>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</si>
  <si>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</si>
  <si>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</si>
  <si>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</si>
  <si>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</si>
  <si>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</si>
  <si>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</si>
  <si>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</si>
  <si>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</si>
  <si>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</si>
  <si>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</si>
  <si>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</si>
  <si>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</si>
  <si>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</si>
  <si>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</si>
  <si>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</si>
  <si>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</si>
  <si>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</si>
  <si>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</si>
  <si>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</si>
  <si>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</si>
  <si>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</si>
  <si>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</si>
  <si>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</si>
  <si>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</si>
  <si>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</si>
  <si>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</si>
  <si>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</si>
  <si>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</si>
  <si>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</si>
  <si>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</si>
  <si>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</si>
  <si>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</si>
  <si>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</si>
  <si>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</si>
  <si>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</si>
  <si>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</si>
  <si>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</si>
  <si>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</si>
  <si>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</si>
  <si>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</si>
  <si>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</si>
  <si>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</si>
  <si>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</si>
  <si>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</si>
  <si>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</si>
  <si>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</si>
  <si>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</si>
  <si>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</si>
  <si>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</si>
  <si>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</si>
  <si>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</si>
  <si>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</si>
  <si>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</si>
  <si>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</si>
  <si>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</si>
  <si>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</si>
  <si>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</si>
  <si>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</si>
  <si>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</si>
  <si>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</si>
  <si>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</si>
  <si>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</si>
  <si>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</si>
  <si>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</si>
  <si>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</si>
  <si>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</si>
  <si>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</si>
  <si>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</si>
  <si>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</si>
  <si>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</si>
  <si>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</si>
  <si>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</si>
  <si>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</si>
  <si>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</si>
  <si>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</si>
  <si>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</si>
  <si>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</si>
  <si>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</si>
  <si>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</si>
  <si>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</si>
  <si>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</si>
  <si>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</si>
  <si>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</si>
  <si>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</si>
  <si>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</si>
  <si>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</si>
  <si>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</si>
  <si>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</si>
  <si>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</si>
  <si>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</si>
  <si>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</si>
  <si>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</si>
  <si>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</si>
  <si>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</si>
  <si>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</si>
  <si>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</si>
  <si>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</si>
  <si>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</si>
  <si>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</si>
  <si>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</si>
  <si>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</si>
  <si>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</si>
  <si>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</si>
  <si>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</si>
  <si>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</si>
  <si>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</si>
  <si>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</si>
  <si>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</si>
  <si>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</si>
  <si>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</si>
  <si>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</si>
  <si>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</si>
  <si>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</si>
  <si>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</si>
  <si>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</si>
  <si>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</si>
  <si>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</si>
  <si>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</si>
  <si>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</si>
  <si>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</si>
  <si>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</si>
  <si>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</si>
  <si>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</si>
  <si>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</si>
  <si>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</si>
  <si>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</si>
  <si>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</si>
  <si>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</si>
  <si>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</si>
  <si>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</si>
  <si>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</si>
  <si>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</si>
  <si>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</si>
  <si>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</si>
  <si>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</si>
  <si>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</si>
  <si>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</si>
  <si>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</si>
  <si>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</si>
  <si>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</si>
  <si>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</si>
  <si>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</si>
  <si>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</si>
  <si>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</si>
  <si>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</si>
  <si>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</si>
  <si>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</si>
  <si>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</si>
  <si>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</si>
  <si>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</si>
  <si>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</si>
  <si>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</si>
  <si>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</si>
  <si>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</si>
  <si>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</si>
  <si>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</si>
  <si>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</si>
  <si>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</si>
  <si>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</si>
  <si>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</si>
  <si>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</si>
  <si>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</si>
  <si>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</si>
  <si>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</si>
  <si>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</si>
  <si>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</si>
  <si>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</si>
  <si>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</si>
  <si>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</si>
  <si>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</si>
  <si>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</si>
  <si>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</si>
  <si>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</si>
  <si>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</si>
  <si>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</si>
  <si>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</si>
  <si>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</si>
  <si>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</si>
  <si>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</si>
  <si>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</si>
  <si>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</si>
  <si>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</si>
  <si>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</si>
  <si>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</si>
  <si>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</si>
  <si>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</si>
  <si>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</si>
  <si>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</si>
  <si>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</si>
  <si>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</si>
  <si>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</si>
  <si>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</si>
  <si>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</si>
  <si>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</si>
  <si>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</si>
  <si>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</si>
  <si>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</si>
  <si>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</si>
  <si>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</si>
  <si>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</si>
  <si>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</si>
  <si>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</si>
  <si>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</si>
  <si>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</si>
  <si>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</si>
  <si>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</si>
  <si>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</si>
  <si>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</si>
  <si>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</si>
  <si>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</si>
  <si>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</si>
  <si>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</si>
  <si>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</si>
  <si>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</si>
  <si>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</si>
  <si>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</si>
  <si>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</si>
  <si>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</si>
  <si>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</si>
  <si>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</si>
  <si>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</si>
  <si>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</si>
  <si>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</si>
  <si>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</si>
  <si>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</si>
  <si>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</si>
  <si>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</si>
  <si>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</si>
  <si>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</si>
  <si>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</si>
  <si>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</si>
  <si>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</si>
  <si>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</si>
  <si>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</si>
  <si>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</si>
  <si>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</si>
  <si>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</si>
  <si>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</si>
  <si>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</si>
  <si>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</si>
  <si>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</si>
  <si>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</si>
  <si>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</si>
  <si>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</si>
  <si>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</si>
  <si>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</si>
  <si>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</si>
  <si>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</si>
  <si>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</si>
  <si>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</si>
  <si>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</si>
  <si>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</si>
  <si>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</si>
  <si>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</si>
  <si>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</si>
  <si>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</si>
  <si>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</si>
  <si>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</si>
  <si>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</si>
  <si>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</si>
  <si>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</si>
  <si>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</si>
  <si>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</si>
  <si>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</si>
  <si>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</si>
  <si>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</si>
  <si>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</si>
  <si>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</si>
  <si>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</si>
  <si>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</si>
  <si>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</si>
  <si>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</si>
  <si>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</si>
  <si>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</si>
  <si>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</si>
  <si>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</si>
  <si>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</si>
  <si>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</si>
  <si>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</si>
  <si>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</si>
  <si>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</si>
  <si>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</si>
  <si>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</si>
  <si>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</si>
  <si>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</si>
  <si>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</si>
  <si>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</si>
  <si>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</si>
  <si>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</si>
  <si>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</si>
  <si>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</si>
  <si>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</si>
  <si>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</si>
  <si>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</si>
  <si>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</si>
  <si>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</si>
  <si>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</si>
  <si>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</si>
  <si>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</si>
  <si>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</si>
  <si>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</si>
  <si>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</si>
  <si>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</si>
  <si>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</si>
  <si>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</si>
  <si>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</si>
  <si>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</si>
  <si>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</si>
  <si>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</si>
  <si>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</si>
  <si>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</si>
  <si>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</si>
  <si>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</si>
  <si>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</si>
  <si>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</si>
  <si>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</si>
  <si>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</si>
  <si>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</si>
  <si>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</si>
  <si>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</si>
  <si>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</si>
  <si>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</si>
  <si>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</si>
  <si>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</si>
  <si>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</si>
  <si>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</si>
  <si>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</si>
  <si>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</si>
  <si>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</si>
  <si>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</si>
  <si>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</si>
  <si>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</si>
  <si>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</si>
  <si>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</si>
  <si>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</si>
  <si>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</si>
  <si>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</si>
  <si>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</si>
  <si>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</si>
  <si>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</si>
  <si>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</si>
  <si>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</si>
  <si>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</si>
  <si>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</si>
  <si>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</si>
  <si>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</si>
  <si>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</si>
  <si>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</si>
  <si>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</si>
  <si>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</si>
  <si>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</si>
  <si>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</si>
  <si>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</si>
  <si>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</si>
  <si>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</si>
  <si>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</si>
  <si>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</si>
  <si>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</si>
  <si>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</si>
  <si>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</si>
  <si>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</si>
  <si>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</si>
  <si>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</si>
  <si>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</si>
  <si>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</si>
  <si>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</si>
  <si>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</si>
  <si>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</si>
  <si>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</si>
  <si>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</si>
  <si>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</si>
  <si>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</si>
  <si>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</si>
  <si>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</si>
  <si>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</si>
  <si>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</si>
  <si>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</si>
  <si>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</si>
  <si>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</si>
  <si>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</si>
  <si>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</si>
  <si>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</si>
  <si>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</si>
  <si>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</si>
  <si>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</si>
  <si>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</si>
  <si>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</si>
  <si>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</si>
  <si>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</si>
  <si>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</si>
  <si>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</si>
  <si>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</si>
  <si>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</si>
  <si>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</si>
  <si>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</si>
  <si>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</si>
  <si>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</si>
  <si>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</si>
  <si>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</si>
  <si>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</si>
  <si>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</si>
  <si>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</si>
  <si>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</si>
  <si>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</si>
  <si>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</si>
  <si>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</si>
  <si>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</si>
  <si>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</si>
  <si>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</si>
  <si>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</si>
  <si>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</si>
  <si>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</si>
  <si>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</si>
  <si>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</si>
  <si>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</si>
  <si>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</si>
  <si>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</si>
  <si>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</si>
  <si>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</si>
  <si>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</si>
  <si>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</si>
  <si>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</si>
  <si>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</si>
  <si>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</si>
  <si>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</si>
  <si>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</si>
  <si>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</si>
  <si>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</si>
  <si>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</si>
  <si>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</si>
  <si>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</si>
  <si>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</si>
  <si>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</si>
  <si>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</si>
  <si>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</si>
  <si>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</si>
  <si>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</si>
  <si>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</si>
  <si>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</si>
  <si>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</si>
  <si>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</si>
  <si>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</si>
  <si>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</si>
  <si>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</si>
  <si>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</si>
  <si>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</si>
  <si>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</si>
  <si>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</si>
  <si>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</si>
  <si>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</si>
  <si>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</si>
  <si>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</si>
  <si>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</si>
  <si>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</si>
  <si>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</si>
  <si>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</si>
  <si>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</si>
  <si>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</si>
  <si>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</si>
  <si>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</si>
  <si>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</si>
  <si>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</si>
  <si>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</si>
  <si>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</si>
  <si>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</si>
  <si>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</si>
  <si>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</si>
  <si>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</si>
  <si>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</si>
  <si>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</si>
  <si>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</si>
  <si>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</si>
  <si>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</si>
  <si>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</si>
  <si>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</si>
  <si>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</si>
  <si>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</si>
  <si>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</si>
  <si>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</si>
  <si>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</si>
  <si>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</si>
  <si>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</si>
  <si>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</si>
  <si>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</si>
  <si>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</si>
  <si>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</si>
  <si>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</si>
  <si>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</si>
  <si>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</si>
  <si>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</si>
  <si>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</si>
  <si>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</si>
  <si>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</si>
  <si>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</si>
  <si>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</si>
  <si>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</si>
  <si>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</si>
  <si>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</si>
  <si>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</si>
  <si>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</si>
  <si>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</si>
  <si>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</si>
  <si>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</si>
  <si>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</si>
  <si>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</si>
  <si>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</si>
  <si>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</si>
  <si>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</si>
  <si>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</si>
  <si>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</si>
  <si>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</si>
  <si>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</si>
  <si>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</si>
  <si>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</si>
  <si>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</si>
  <si>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</si>
  <si>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</si>
  <si>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</si>
  <si>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</si>
  <si>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</si>
  <si>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</si>
  <si>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</si>
  <si>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</si>
  <si>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</si>
  <si>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</si>
  <si>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</si>
  <si>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</si>
  <si>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</si>
  <si>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</si>
  <si>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</si>
  <si>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</si>
  <si>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</si>
  <si>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</si>
  <si>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</si>
  <si>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</si>
  <si>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</si>
  <si>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</si>
  <si>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</si>
  <si>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</si>
  <si>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</si>
  <si>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</si>
  <si>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</si>
  <si>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</si>
  <si>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</si>
  <si>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</si>
  <si>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</si>
  <si>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</si>
  <si>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</si>
  <si>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</si>
  <si>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</si>
  <si>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</si>
  <si>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</si>
  <si>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</si>
  <si>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</si>
  <si>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</si>
  <si>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</si>
  <si>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</si>
  <si>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</si>
  <si>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</si>
  <si>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</si>
  <si>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</si>
  <si>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</si>
  <si>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</si>
  <si>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</si>
  <si>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</si>
  <si>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</si>
  <si>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</si>
  <si>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</si>
  <si>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</si>
  <si>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</si>
  <si>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</si>
  <si>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</si>
  <si>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</si>
  <si>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</si>
  <si>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</si>
  <si>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</si>
  <si>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</si>
  <si>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</si>
  <si>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</si>
  <si>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</si>
  <si>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</si>
  <si>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</si>
  <si>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</si>
  <si>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</si>
  <si>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</si>
  <si>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</si>
  <si>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</si>
  <si>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</si>
  <si>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</si>
  <si>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</si>
  <si>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</si>
  <si>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</si>
  <si>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</si>
  <si>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</si>
  <si>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</si>
  <si>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</si>
  <si>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</si>
  <si>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</si>
  <si>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</si>
  <si>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</si>
  <si>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</si>
  <si>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</si>
  <si>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</si>
  <si>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</si>
  <si>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</si>
  <si>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</si>
  <si>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</si>
  <si>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</si>
  <si>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</si>
  <si>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</si>
  <si>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</si>
  <si>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</si>
  <si>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</si>
  <si>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</si>
  <si>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</si>
  <si>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</si>
  <si>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</si>
  <si>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</si>
  <si>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</si>
  <si>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</si>
  <si>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</si>
  <si>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</si>
  <si>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</si>
  <si>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</si>
  <si>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</si>
  <si>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</si>
  <si>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</si>
  <si>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</si>
  <si>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</si>
  <si>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</si>
  <si>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</si>
  <si>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</si>
  <si>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</si>
  <si>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</si>
  <si>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</si>
  <si>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</si>
  <si>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</si>
  <si>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</si>
  <si>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</si>
  <si>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</si>
  <si>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</si>
  <si>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</si>
  <si>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</si>
  <si>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</si>
  <si>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</si>
  <si>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</si>
  <si>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</si>
  <si>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</si>
  <si>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</si>
  <si>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</si>
  <si>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</si>
  <si>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</si>
  <si>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</si>
  <si>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</si>
  <si>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</si>
  <si>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</si>
  <si>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</si>
  <si>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</si>
  <si>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</si>
  <si>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</si>
  <si>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</si>
  <si>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</si>
  <si>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</si>
  <si>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</si>
  <si>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</si>
  <si>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</si>
  <si>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</si>
  <si>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</si>
  <si>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</si>
  <si>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</si>
  <si>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</si>
  <si>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</si>
  <si>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</si>
  <si>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</si>
  <si>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</si>
  <si>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</si>
  <si>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</si>
  <si>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</si>
  <si>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</si>
  <si>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</si>
  <si>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</si>
  <si>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</si>
  <si>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</si>
  <si>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</si>
  <si>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</si>
  <si>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</si>
  <si>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</si>
  <si>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</si>
  <si>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</si>
  <si>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</si>
  <si>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</si>
  <si>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</si>
  <si>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</si>
  <si>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</si>
  <si>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</si>
  <si>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</si>
  <si>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</si>
  <si>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</si>
  <si>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</si>
  <si>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</si>
  <si>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</si>
  <si>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</si>
  <si>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</si>
  <si>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</si>
  <si>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</si>
  <si>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</si>
  <si>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</si>
  <si>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</si>
  <si>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</si>
  <si>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</si>
  <si>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</si>
  <si>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</si>
  <si>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</si>
  <si>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</si>
  <si>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</si>
  <si>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</si>
  <si>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</si>
  <si>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</si>
  <si>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</si>
  <si>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</si>
  <si>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</si>
  <si>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</si>
  <si>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</si>
  <si>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</si>
  <si>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</si>
  <si>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</si>
  <si>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</si>
  <si>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</si>
  <si>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</si>
  <si>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</si>
  <si>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</si>
  <si>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</si>
  <si>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</si>
  <si>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</si>
  <si>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</si>
  <si>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</si>
  <si>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</si>
  <si>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</si>
  <si>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</si>
  <si>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</si>
  <si>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</si>
  <si>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</si>
  <si>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</si>
  <si>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</si>
  <si>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</si>
  <si>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</si>
  <si>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</si>
  <si>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</si>
  <si>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</si>
  <si>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</si>
  <si>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</si>
  <si>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</si>
  <si>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</si>
  <si>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</si>
  <si>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</si>
  <si>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</si>
  <si>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</si>
  <si>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</si>
  <si>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</si>
  <si>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</si>
  <si>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</si>
  <si>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</si>
  <si>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</si>
  <si>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</si>
  <si>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</si>
  <si>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</si>
  <si>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</si>
  <si>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</si>
  <si>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</si>
  <si>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</si>
  <si>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</si>
  <si>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</si>
  <si>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</si>
  <si>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</si>
  <si>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</si>
  <si>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</si>
  <si>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</si>
  <si>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</si>
  <si>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</si>
  <si>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</si>
  <si>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</si>
  <si>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</si>
  <si>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</si>
  <si>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</si>
  <si>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</si>
  <si>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</si>
  <si>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</si>
  <si>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</si>
  <si>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</si>
  <si>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</si>
  <si>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</si>
  <si>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</si>
  <si>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</si>
  <si>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</si>
  <si>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</si>
  <si>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</si>
  <si>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</si>
  <si>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</si>
  <si>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</si>
  <si>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</si>
  <si>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</si>
  <si>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</si>
  <si>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</si>
  <si>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</si>
  <si>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</si>
  <si>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</si>
  <si>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</si>
  <si>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</si>
  <si>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</si>
  <si>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</si>
  <si>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</si>
  <si>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</si>
  <si>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</si>
  <si>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</si>
  <si>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</si>
  <si>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</si>
  <si>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</si>
  <si>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</si>
  <si>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</si>
  <si>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</si>
  <si>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</si>
  <si>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</si>
  <si>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</si>
  <si>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</si>
  <si>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</si>
  <si>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</si>
  <si>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</si>
  <si>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</si>
  <si>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</si>
  <si>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</si>
  <si>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</si>
  <si>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</si>
  <si>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</si>
  <si>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</si>
  <si>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</si>
  <si>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</si>
  <si>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</si>
  <si>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</si>
  <si>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</si>
  <si>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</si>
  <si>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</si>
  <si>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</si>
  <si>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</si>
  <si>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</si>
  <si>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</si>
  <si>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</si>
  <si>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</si>
  <si>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</si>
  <si>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</si>
  <si>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</si>
  <si>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</si>
  <si>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</si>
  <si>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</si>
  <si>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</si>
  <si>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</si>
  <si>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</si>
  <si>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</si>
  <si>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</si>
  <si>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</si>
  <si>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</si>
  <si>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</si>
  <si>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</si>
  <si>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</si>
  <si>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</si>
  <si>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</si>
  <si>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</si>
  <si>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</si>
  <si>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</si>
  <si>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</si>
  <si>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</si>
  <si>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</si>
  <si>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</si>
  <si>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</si>
  <si>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</si>
  <si>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</si>
  <si>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</si>
  <si>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</si>
  <si>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</si>
  <si>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</si>
  <si>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</si>
  <si>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</si>
  <si>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</si>
  <si>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</si>
  <si>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</si>
  <si>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</si>
  <si>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</si>
  <si>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</si>
  <si>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</si>
  <si>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</si>
  <si>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</si>
  <si>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</si>
  <si>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</si>
  <si>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</si>
  <si>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</si>
  <si>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</si>
  <si>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</si>
  <si>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</si>
  <si>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</si>
  <si>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</si>
  <si>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</si>
  <si>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</si>
  <si>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</si>
  <si>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</si>
  <si>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</si>
  <si>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</si>
  <si>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</si>
  <si>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</si>
  <si>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</si>
  <si>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</si>
  <si>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</si>
  <si>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</si>
  <si>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</si>
  <si>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</si>
  <si>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</si>
  <si>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</si>
  <si>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</si>
  <si>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</si>
  <si>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</si>
  <si>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</si>
  <si>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</si>
  <si>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</si>
  <si>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</si>
  <si>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</si>
  <si>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</si>
  <si>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</si>
  <si>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</si>
  <si>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</si>
  <si>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</si>
  <si>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</si>
  <si>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</si>
  <si>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</si>
  <si>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</si>
  <si>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</si>
  <si>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</si>
  <si>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</si>
  <si>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</si>
  <si>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</si>
  <si>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</si>
  <si>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</si>
  <si>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</si>
  <si>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</si>
  <si>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</si>
  <si>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</si>
  <si>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</si>
  <si>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</si>
  <si>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</si>
  <si>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</si>
  <si>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</si>
  <si>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</si>
  <si>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</si>
  <si>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</si>
  <si>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</si>
  <si>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</si>
  <si>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</si>
  <si>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</si>
  <si>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</si>
  <si>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</si>
  <si>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</si>
  <si>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</si>
  <si>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</si>
  <si>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</si>
  <si>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</si>
  <si>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</si>
  <si>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</si>
  <si>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</si>
  <si>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</si>
  <si>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</si>
  <si>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</si>
  <si>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</si>
  <si>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</si>
  <si>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</si>
  <si>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</si>
  <si>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</si>
  <si>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</si>
  <si>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</si>
  <si>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</si>
  <si>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</si>
  <si>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</si>
  <si>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</si>
  <si>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</si>
  <si>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</si>
  <si>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</si>
  <si>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</si>
  <si>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</si>
  <si>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</si>
  <si>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</si>
  <si>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</si>
  <si>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</si>
  <si>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</si>
  <si>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</si>
  <si>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</si>
  <si>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</si>
  <si>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</si>
  <si>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</si>
  <si>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</si>
  <si>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</si>
  <si>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</si>
  <si>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</si>
  <si>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</si>
  <si>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</si>
  <si>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</si>
  <si>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</si>
  <si>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</si>
  <si>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</si>
  <si>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</si>
  <si>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</si>
  <si>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</si>
  <si>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</si>
  <si>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</si>
  <si>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</si>
  <si>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</si>
  <si>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</si>
  <si>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</si>
  <si>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</si>
  <si>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</si>
  <si>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</si>
  <si>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</si>
  <si>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</si>
  <si>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</si>
  <si>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</si>
  <si>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</si>
  <si>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</si>
  <si>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</si>
  <si>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</si>
  <si>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</si>
  <si>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</si>
  <si>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</si>
  <si>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</si>
  <si>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</si>
  <si>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</si>
  <si>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</si>
  <si>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</si>
  <si>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</si>
  <si>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</si>
  <si>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</si>
  <si>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</si>
  <si>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</si>
  <si>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</si>
  <si>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</si>
  <si>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</si>
  <si>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</si>
  <si>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</si>
  <si>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</si>
  <si>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</si>
  <si>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</si>
  <si>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</si>
  <si>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</si>
  <si>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</si>
  <si>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</si>
  <si>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</si>
  <si>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</si>
  <si>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</si>
  <si>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</si>
  <si>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</si>
  <si>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</si>
  <si>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</si>
  <si>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</si>
  <si>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</si>
  <si>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</si>
  <si>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</si>
  <si>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</si>
  <si>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</si>
  <si>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</si>
  <si>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</si>
  <si>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</si>
  <si>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</si>
  <si>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</si>
  <si>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</si>
  <si>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</si>
  <si>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</si>
  <si>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</si>
  <si>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</si>
  <si>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</si>
  <si>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</si>
  <si>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</si>
  <si>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</si>
  <si>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</si>
  <si>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</si>
  <si>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</si>
  <si>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</si>
  <si>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</si>
  <si>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</si>
  <si>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</si>
  <si>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</si>
  <si>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</si>
  <si>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</si>
  <si>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</si>
  <si>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</si>
  <si>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</si>
  <si>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</si>
  <si>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</si>
  <si>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</si>
  <si>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</si>
  <si>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</si>
  <si>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</si>
  <si>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</si>
  <si>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</si>
  <si>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</si>
  <si>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</si>
  <si>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</si>
  <si>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</si>
  <si>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</si>
  <si>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</si>
  <si>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</si>
  <si>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</si>
  <si>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</si>
  <si>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</si>
  <si>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</si>
  <si>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</si>
  <si>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</si>
  <si>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</si>
  <si>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</si>
  <si>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</si>
  <si>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</si>
  <si>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</si>
  <si>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</si>
  <si>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</si>
  <si>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</si>
  <si>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</si>
  <si>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</si>
  <si>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</si>
  <si>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</si>
  <si>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</si>
  <si>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</si>
  <si>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</si>
  <si>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</si>
  <si>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</si>
  <si>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</si>
  <si>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</si>
  <si>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</si>
  <si>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</si>
  <si>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</si>
  <si>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</si>
  <si>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</si>
  <si>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</si>
  <si>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</si>
  <si>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</si>
  <si>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</si>
  <si>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</si>
  <si>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</si>
  <si>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</si>
  <si>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</si>
  <si>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</si>
  <si>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</si>
  <si>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</si>
  <si>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</si>
  <si>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</si>
  <si>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</si>
  <si>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</si>
  <si>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</si>
  <si>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</si>
  <si>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</si>
  <si>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</si>
  <si>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</si>
  <si>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</si>
  <si>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</si>
  <si>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</si>
  <si>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</si>
  <si>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</si>
  <si>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</si>
  <si>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</si>
  <si>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</si>
  <si>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</si>
  <si>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</si>
  <si>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</si>
  <si>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</si>
  <si>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</si>
  <si>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</si>
  <si>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</si>
  <si>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</si>
  <si>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</si>
  <si>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</si>
  <si>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</si>
  <si>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</si>
  <si>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</si>
  <si>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</si>
  <si>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</si>
  <si>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</si>
  <si>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</si>
  <si>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</si>
  <si>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</si>
  <si>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</si>
  <si>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</si>
  <si>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</si>
  <si>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</si>
  <si>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</si>
  <si>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</si>
  <si>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</si>
  <si>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</si>
  <si>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</si>
  <si>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</si>
  <si>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</si>
  <si>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</si>
  <si>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</si>
  <si>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</si>
  <si>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</si>
  <si>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</si>
  <si>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</si>
  <si>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</si>
  <si>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</si>
  <si>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</si>
  <si>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</si>
  <si>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</si>
  <si>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</si>
  <si>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</si>
  <si>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</si>
  <si>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</si>
  <si>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</si>
  <si>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</si>
  <si>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</si>
  <si>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</si>
  <si>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</si>
  <si>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</si>
  <si>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</si>
  <si>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</si>
  <si>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</si>
  <si>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</si>
  <si>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</si>
  <si>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</si>
  <si>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</si>
  <si>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</si>
  <si>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</si>
  <si>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</si>
  <si>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</si>
  <si>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</si>
  <si>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</si>
  <si>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</si>
  <si>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</si>
  <si>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</si>
  <si>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</si>
  <si>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</si>
  <si>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</si>
  <si>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</si>
  <si>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</si>
  <si>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</si>
  <si>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</si>
  <si>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</si>
  <si>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</si>
  <si>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</si>
  <si>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</si>
  <si>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</si>
  <si>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</si>
  <si>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</si>
  <si>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</si>
  <si>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</si>
  <si>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</si>
  <si>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</si>
  <si>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</si>
  <si>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</si>
  <si>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</si>
  <si>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</si>
  <si>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</si>
  <si>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</si>
  <si>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</si>
  <si>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</si>
  <si>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</si>
  <si>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</si>
  <si>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</si>
  <si>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</si>
  <si>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</si>
  <si>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</si>
  <si>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</si>
  <si>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</si>
  <si>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</si>
  <si>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</si>
  <si>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</si>
  <si>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</si>
  <si>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</si>
  <si>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</si>
  <si>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</si>
  <si>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</si>
  <si>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</si>
  <si>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</si>
  <si>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</si>
  <si>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</si>
  <si>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</si>
  <si>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</si>
  <si>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</si>
  <si>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</si>
  <si>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</si>
  <si>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</si>
  <si>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</si>
  <si>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</si>
  <si>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</si>
  <si>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</si>
  <si>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</si>
  <si>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</si>
  <si>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</si>
  <si>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</si>
  <si>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</si>
  <si>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</si>
  <si>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</si>
  <si>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</si>
  <si>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</si>
  <si>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</si>
  <si>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</si>
  <si>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</si>
  <si>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</si>
  <si>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</si>
  <si>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</si>
  <si>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</si>
  <si>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</si>
  <si>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</si>
  <si>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</si>
  <si>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</si>
  <si>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</si>
  <si>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</si>
  <si>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</si>
  <si>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</si>
  <si>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</si>
  <si>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</si>
  <si>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</si>
  <si>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</si>
  <si>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</si>
  <si>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</si>
  <si>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</si>
  <si>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</si>
  <si>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</si>
  <si>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</si>
  <si>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</si>
  <si>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</si>
  <si>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</si>
  <si>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</si>
  <si>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</si>
  <si>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</si>
  <si>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</si>
  <si>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</si>
  <si>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</si>
  <si>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</si>
  <si>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</si>
  <si>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</si>
  <si>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</si>
  <si>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</si>
  <si>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</si>
  <si>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</si>
  <si>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</si>
  <si>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</si>
  <si>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</si>
  <si>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</si>
  <si>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</si>
  <si>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</si>
  <si>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</si>
  <si>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</si>
  <si>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</si>
  <si>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</si>
  <si>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</si>
  <si>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</si>
  <si>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</si>
  <si>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</si>
  <si>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</si>
  <si>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</si>
  <si>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</si>
  <si>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</si>
  <si>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</si>
  <si>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</si>
  <si>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</si>
  <si>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</si>
  <si>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</si>
  <si>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</si>
  <si>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</si>
  <si>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</si>
  <si>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</si>
  <si>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</si>
  <si>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</si>
  <si>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</si>
  <si>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</si>
  <si>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</si>
  <si>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</si>
  <si>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</si>
  <si>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</si>
  <si>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</si>
  <si>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</si>
  <si>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</si>
  <si>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</si>
  <si>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</si>
  <si>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</si>
  <si>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</si>
  <si>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</si>
  <si>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</si>
  <si>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</si>
  <si>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</si>
  <si>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</si>
  <si>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</si>
  <si>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</si>
  <si>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</si>
  <si>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</si>
  <si>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</si>
  <si>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</si>
  <si>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</si>
  <si>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</si>
  <si>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</si>
  <si>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</si>
  <si>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</si>
  <si>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</si>
  <si>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</si>
  <si>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</si>
  <si>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</si>
  <si>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</si>
  <si>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</si>
  <si>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</si>
  <si>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</si>
  <si>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</si>
  <si>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</si>
  <si>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</si>
  <si>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</si>
  <si>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</si>
  <si>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</si>
  <si>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</si>
  <si>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</si>
  <si>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</si>
  <si>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</si>
  <si>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</si>
  <si>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</si>
  <si>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</si>
  <si>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</si>
  <si>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</si>
  <si>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</si>
  <si>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</si>
  <si>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</si>
  <si>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</si>
  <si>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</si>
  <si>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</si>
  <si>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</si>
  <si>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</si>
  <si>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</si>
  <si>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</si>
  <si>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</si>
  <si>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</si>
  <si>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</si>
  <si>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</si>
  <si>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</si>
  <si>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</si>
  <si>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</si>
  <si>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</si>
  <si>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</si>
  <si>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</si>
  <si>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</si>
  <si>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</si>
  <si>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</si>
  <si>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</si>
  <si>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</si>
  <si>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</si>
  <si>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</si>
  <si>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</si>
  <si>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</si>
  <si>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</si>
  <si>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</si>
  <si>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</si>
  <si>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</si>
  <si>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</si>
  <si>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</si>
  <si>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</si>
  <si>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</si>
  <si>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</si>
  <si>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</si>
  <si>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</si>
  <si>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</si>
  <si>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</si>
  <si>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</si>
  <si>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</si>
  <si>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</si>
  <si>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</si>
  <si>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</si>
  <si>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</si>
  <si>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</si>
  <si>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</si>
  <si>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</si>
  <si>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</si>
  <si>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</si>
  <si>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</si>
  <si>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</si>
  <si>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</si>
  <si>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</si>
  <si>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</si>
  <si>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</si>
  <si>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</si>
  <si>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</si>
  <si>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</si>
  <si>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</si>
  <si>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</si>
  <si>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</si>
  <si>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</si>
  <si>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</si>
  <si>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</si>
  <si>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</si>
  <si>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</si>
  <si>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</si>
  <si>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</si>
  <si>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</si>
  <si>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</si>
  <si>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</si>
  <si>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</si>
  <si>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</si>
  <si>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</si>
  <si>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</si>
  <si>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</si>
  <si>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</si>
  <si>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</si>
  <si>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</si>
  <si>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</si>
  <si>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</si>
  <si>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</si>
  <si>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</si>
  <si>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</si>
  <si>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</si>
  <si>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</si>
  <si>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</si>
  <si>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</si>
  <si>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</si>
  <si>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</si>
  <si>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</si>
  <si>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</si>
  <si>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</si>
  <si>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</si>
  <si>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</si>
  <si>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</si>
  <si>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</si>
  <si>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</si>
  <si>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</si>
  <si>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</si>
  <si>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</si>
  <si>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</si>
  <si>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</si>
  <si>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</si>
  <si>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</si>
  <si>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</si>
  <si>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</si>
  <si>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</si>
  <si>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</si>
  <si>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</si>
  <si>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</si>
  <si>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</si>
  <si>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</si>
  <si>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</si>
  <si>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</si>
  <si>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</si>
  <si>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</si>
  <si>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</si>
  <si>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</si>
  <si>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</si>
  <si>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</si>
  <si>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</si>
  <si>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</si>
  <si>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</si>
  <si>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</si>
  <si>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</si>
  <si>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</si>
  <si>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</si>
  <si>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</si>
  <si>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</si>
  <si>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</si>
  <si>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</si>
  <si>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</si>
  <si>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</si>
  <si>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</si>
  <si>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</si>
  <si>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</si>
  <si>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</si>
  <si>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</si>
  <si>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</si>
  <si>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</si>
  <si>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</si>
  <si>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</si>
  <si>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</si>
  <si>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</si>
  <si>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</si>
  <si>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</si>
  <si>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</si>
  <si>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</si>
  <si>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</si>
  <si>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</si>
  <si>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</si>
  <si>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</si>
  <si>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</si>
  <si>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</si>
  <si>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</si>
  <si>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</si>
  <si>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</si>
  <si>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</si>
  <si>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</si>
  <si>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</si>
  <si>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</si>
  <si>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</si>
  <si>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</si>
  <si>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</si>
  <si>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</si>
  <si>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</si>
  <si>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</si>
  <si>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</si>
  <si>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</si>
  <si>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</si>
  <si>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</si>
  <si>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</si>
  <si>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</si>
  <si>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</si>
  <si>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</si>
  <si>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</si>
  <si>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</si>
  <si>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</si>
  <si>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</si>
  <si>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</si>
  <si>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</si>
  <si>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</si>
  <si>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</si>
  <si>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</si>
  <si>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</si>
  <si>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</si>
  <si>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</si>
  <si>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</si>
  <si>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</si>
  <si>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</si>
  <si>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</si>
  <si>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</si>
  <si>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</si>
  <si>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</si>
  <si>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</si>
  <si>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</si>
  <si>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</si>
  <si>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</si>
  <si>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</si>
  <si>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</si>
  <si>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</si>
  <si>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</si>
  <si>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</si>
  <si>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</si>
  <si>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</si>
  <si>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</si>
  <si>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</si>
  <si>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</si>
  <si>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</si>
  <si>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</si>
  <si>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</si>
  <si>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</si>
  <si>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</si>
  <si>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</si>
  <si>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</si>
  <si>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</si>
  <si>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</si>
  <si>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</si>
  <si>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</si>
  <si>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</si>
  <si>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</si>
  <si>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</si>
  <si>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</si>
  <si>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</si>
  <si>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</si>
  <si>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</si>
  <si>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</si>
  <si>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</si>
  <si>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</si>
  <si>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</si>
  <si>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</si>
  <si>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</si>
  <si>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</si>
  <si>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</si>
  <si>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</si>
  <si>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</si>
  <si>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</si>
  <si>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</si>
  <si>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</si>
  <si>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</si>
  <si>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</si>
  <si>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</si>
  <si>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</si>
  <si>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</si>
  <si>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</si>
  <si>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</si>
  <si>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</si>
  <si>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</si>
  <si>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</si>
  <si>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</si>
  <si>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</si>
  <si>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</si>
  <si>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</si>
  <si>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</si>
  <si>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</si>
  <si>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</si>
  <si>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</si>
  <si>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</si>
  <si>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</si>
  <si>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</si>
  <si>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</si>
  <si>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</si>
  <si>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</si>
  <si>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</si>
  <si>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</si>
  <si>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</si>
  <si>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</si>
  <si>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</si>
  <si>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</si>
  <si>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</si>
  <si>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</si>
  <si>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</si>
  <si>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</si>
  <si>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</si>
  <si>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</si>
  <si>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</si>
  <si>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</si>
  <si>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</si>
  <si>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</si>
  <si>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</si>
  <si>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</si>
  <si>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</si>
  <si>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</si>
  <si>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</si>
  <si>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</si>
  <si>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</si>
  <si>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</si>
  <si>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</si>
  <si>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</si>
  <si>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</si>
  <si>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</si>
  <si>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</si>
  <si>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</si>
  <si>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</si>
  <si>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</si>
  <si>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</si>
  <si>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</si>
  <si>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</si>
  <si>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</si>
  <si>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</si>
  <si>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</si>
  <si>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</si>
  <si>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</si>
  <si>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</si>
  <si>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</si>
  <si>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</si>
  <si>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</si>
  <si>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</si>
  <si>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</si>
  <si>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</si>
  <si>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</si>
  <si>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</si>
  <si>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</si>
  <si>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</si>
  <si>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</si>
  <si>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</si>
  <si>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</si>
  <si>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</si>
  <si>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</si>
  <si>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</si>
  <si>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</si>
  <si>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</si>
  <si>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</si>
  <si>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</si>
  <si>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</si>
  <si>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</si>
  <si>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</si>
  <si>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</si>
  <si>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</si>
  <si>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</si>
  <si>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</si>
  <si>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</si>
  <si>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</si>
  <si>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</si>
  <si>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</si>
  <si>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</si>
  <si>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</si>
  <si>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</si>
  <si>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</si>
  <si>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</si>
  <si>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</si>
  <si>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</si>
  <si>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</si>
  <si>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</si>
  <si>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</si>
  <si>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</si>
  <si>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</si>
  <si>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</si>
  <si>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</si>
  <si>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</si>
  <si>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</si>
  <si>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</si>
  <si>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</si>
  <si>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</si>
  <si>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</si>
  <si>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</si>
  <si>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</si>
  <si>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</si>
  <si>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</si>
  <si>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</si>
  <si>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</si>
  <si>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</si>
  <si>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</si>
  <si>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</si>
  <si>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</si>
  <si>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</si>
  <si>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</si>
  <si>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</si>
  <si>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</si>
  <si>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</si>
  <si>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</si>
  <si>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</si>
  <si>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</si>
  <si>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</si>
  <si>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</si>
  <si>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</si>
  <si>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</si>
  <si>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</si>
  <si>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</si>
  <si>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</si>
  <si>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</si>
  <si>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</si>
  <si>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</si>
  <si>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</si>
  <si>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</si>
  <si>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</si>
  <si>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</si>
  <si>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</si>
  <si>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</si>
  <si>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</si>
  <si>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</si>
  <si>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</si>
  <si>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</si>
  <si>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</si>
  <si>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</si>
  <si>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</si>
  <si>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</si>
  <si>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</si>
  <si>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</si>
  <si>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</si>
  <si>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</si>
  <si>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</si>
  <si>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</si>
  <si>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</si>
  <si>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</si>
  <si>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</si>
  <si>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</si>
  <si>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</si>
  <si>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</si>
  <si>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</si>
  <si>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</si>
  <si>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</si>
  <si>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</si>
  <si>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</si>
  <si>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</si>
  <si>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</si>
  <si>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</si>
  <si>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</si>
  <si>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</si>
  <si>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</si>
  <si>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</si>
  <si>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</si>
  <si>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</si>
  <si>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</si>
  <si>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</si>
  <si>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</si>
  <si>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</si>
  <si>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</si>
  <si>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</si>
  <si>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</si>
  <si>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</si>
  <si>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</si>
  <si>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</si>
  <si>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</si>
  <si>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</si>
  <si>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</si>
  <si>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</si>
  <si>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</si>
  <si>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</si>
  <si>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</si>
  <si>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</si>
  <si>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</si>
  <si>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</si>
  <si>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</si>
  <si>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</si>
  <si>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</si>
  <si>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</si>
  <si>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</si>
  <si>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</si>
  <si>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</si>
  <si>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</si>
  <si>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</si>
  <si>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</si>
  <si>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</si>
  <si>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</si>
  <si>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</si>
  <si>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</si>
  <si>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</si>
  <si>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</si>
  <si>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</si>
  <si>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</si>
  <si>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</si>
  <si>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</si>
  <si>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</si>
  <si>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</si>
  <si>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</si>
  <si>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</si>
  <si>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</si>
  <si>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</si>
  <si>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</si>
  <si>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</si>
  <si>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</si>
  <si>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</si>
  <si>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</si>
  <si>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</si>
  <si>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</si>
  <si>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</si>
  <si>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</si>
  <si>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</si>
  <si>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</si>
  <si>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</si>
  <si>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</si>
  <si>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</si>
  <si>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</si>
  <si>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</si>
  <si>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</si>
  <si>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</si>
  <si>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</si>
  <si>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</si>
  <si>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</si>
  <si>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</si>
  <si>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</si>
  <si>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</si>
  <si>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</si>
  <si>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</si>
  <si>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</si>
  <si>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</si>
  <si>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</si>
  <si>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</si>
  <si>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</si>
  <si>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</si>
  <si>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</si>
  <si>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</si>
  <si>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</si>
  <si>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</si>
  <si>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</si>
  <si>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</si>
  <si>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</si>
  <si>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</si>
  <si>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</si>
  <si>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</si>
  <si>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</si>
  <si>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</si>
  <si>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</si>
  <si>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</si>
  <si>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</si>
  <si>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</si>
  <si>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</si>
  <si>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</si>
  <si>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</si>
  <si>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</si>
  <si>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</si>
  <si>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</si>
  <si>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</si>
  <si>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</si>
  <si>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</si>
  <si>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</si>
  <si>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</si>
  <si>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</si>
  <si>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</si>
  <si>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</si>
  <si>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</si>
  <si>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</si>
  <si>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</si>
  <si>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</si>
  <si>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</si>
  <si>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</si>
  <si>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</si>
  <si>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</si>
  <si>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</si>
  <si>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</si>
  <si>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</si>
  <si>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</si>
  <si>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</si>
  <si>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</si>
  <si>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</si>
  <si>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</si>
  <si>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</si>
  <si>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</si>
  <si>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</si>
  <si>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</si>
  <si>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</si>
  <si>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</si>
  <si>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</si>
  <si>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</si>
  <si>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</si>
  <si>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</si>
  <si>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</si>
  <si>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</si>
  <si>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</si>
  <si>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</si>
  <si>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</si>
  <si>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</si>
  <si>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</si>
  <si>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</si>
  <si>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</si>
  <si>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</si>
  <si>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</si>
  <si>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</si>
  <si>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</si>
  <si>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</si>
  <si>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</si>
  <si>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</si>
  <si>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</si>
  <si>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</si>
  <si>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</si>
  <si>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</si>
  <si>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</si>
  <si>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</si>
  <si>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</si>
  <si>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</si>
  <si>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</si>
  <si>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</si>
  <si>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</si>
  <si>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</si>
  <si>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</si>
  <si>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</si>
  <si>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</si>
  <si>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</si>
  <si>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</si>
  <si>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</si>
  <si>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</si>
  <si>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</si>
  <si>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</si>
  <si>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</si>
  <si>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</si>
  <si>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</si>
  <si>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</si>
  <si>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</si>
  <si>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</si>
  <si>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</si>
  <si>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</si>
  <si>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</si>
  <si>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</si>
  <si>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</si>
  <si>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</si>
  <si>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</si>
  <si>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</si>
  <si>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</si>
  <si>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</si>
  <si>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</si>
  <si>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</si>
  <si>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</si>
  <si>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</si>
  <si>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</si>
  <si>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</si>
  <si>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</si>
  <si>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</si>
  <si>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</si>
  <si>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</si>
  <si>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</si>
  <si>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</si>
  <si>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</si>
  <si>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</si>
  <si>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</si>
  <si>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</si>
  <si>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</si>
  <si>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</si>
  <si>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</si>
  <si>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</si>
  <si>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</si>
  <si>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</si>
  <si>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</si>
  <si>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</si>
  <si>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</si>
  <si>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</si>
  <si>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</si>
  <si>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</si>
  <si>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</si>
  <si>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</si>
  <si>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</si>
  <si>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</si>
  <si>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</si>
  <si>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</si>
  <si>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</si>
  <si>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</si>
  <si>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</si>
  <si>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</si>
  <si>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</si>
  <si>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</si>
  <si>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</si>
  <si>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</si>
  <si>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</si>
  <si>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</si>
  <si>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</si>
  <si>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</si>
  <si>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</si>
  <si>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</si>
  <si>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</si>
  <si>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</si>
  <si>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</si>
  <si>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</si>
  <si>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</si>
  <si>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</si>
  <si>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</si>
  <si>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</si>
  <si>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</si>
  <si>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</si>
  <si>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</si>
  <si>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</si>
  <si>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</si>
  <si>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</si>
  <si>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</si>
  <si>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</si>
  <si>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</si>
  <si>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</si>
  <si>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</si>
  <si>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</si>
  <si>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</si>
  <si>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</si>
  <si>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</si>
  <si>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</si>
  <si>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</si>
  <si>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</si>
  <si>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</si>
  <si>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</si>
  <si>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</si>
  <si>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</si>
  <si>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</si>
  <si>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</si>
  <si>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</si>
  <si>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</si>
  <si>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</si>
  <si>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</si>
  <si>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</si>
  <si>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</si>
  <si>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</si>
  <si>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</si>
  <si>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</si>
  <si>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</si>
  <si>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</si>
  <si>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</si>
  <si>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</si>
  <si>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</si>
  <si>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</si>
  <si>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</si>
  <si>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</si>
  <si>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</si>
  <si>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</si>
  <si>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</si>
  <si>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</si>
  <si>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</si>
  <si>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</si>
  <si>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</si>
  <si>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</si>
  <si>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</si>
  <si>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</si>
  <si>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</si>
  <si>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</si>
  <si>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</si>
  <si>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</si>
  <si>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</si>
  <si>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</si>
  <si>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</si>
  <si>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</si>
  <si>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</si>
  <si>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</si>
  <si>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</si>
  <si>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</si>
  <si>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</si>
  <si>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</si>
  <si>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</si>
  <si>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</si>
  <si>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</si>
  <si>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</si>
  <si>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</si>
  <si>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</si>
  <si>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</si>
  <si>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</si>
  <si>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</si>
  <si>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</si>
  <si>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</si>
  <si>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</si>
  <si>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</si>
  <si>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</si>
  <si>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</si>
  <si>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</si>
  <si>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</si>
  <si>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</si>
  <si>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</si>
  <si>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</si>
  <si>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</si>
  <si>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</si>
  <si>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</si>
  <si>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</si>
  <si>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</si>
  <si>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</si>
  <si>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</si>
  <si>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</si>
  <si>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</si>
  <si>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</si>
  <si>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</si>
  <si>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</si>
  <si>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</si>
  <si>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</si>
  <si>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</si>
  <si>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</si>
  <si>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</si>
  <si>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</si>
  <si>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</si>
  <si>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</si>
  <si>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</si>
  <si>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</si>
  <si>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</si>
  <si>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</si>
  <si>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</si>
  <si>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</si>
  <si>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</si>
  <si>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</si>
  <si>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</si>
  <si>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</si>
  <si>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</si>
  <si>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</si>
  <si>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</si>
  <si>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</si>
  <si>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</si>
  <si>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</si>
  <si>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</si>
  <si>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</si>
  <si>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</si>
  <si>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</si>
  <si>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</si>
  <si>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</si>
  <si>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</si>
  <si>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</si>
  <si>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</si>
  <si>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</si>
  <si>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</si>
  <si>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</si>
  <si>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</si>
  <si>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</si>
  <si>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</si>
  <si>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</si>
  <si>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</si>
  <si>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</si>
  <si>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</si>
  <si>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</si>
  <si>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</si>
  <si>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</si>
  <si>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</si>
  <si>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</si>
  <si>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</si>
  <si>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</si>
  <si>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</si>
  <si>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</si>
  <si>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</si>
  <si>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</si>
  <si>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</si>
  <si>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</si>
  <si>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</si>
  <si>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</si>
  <si>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</si>
  <si>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</si>
  <si>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</si>
  <si>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</si>
  <si>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</si>
  <si>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</si>
  <si>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</si>
  <si>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</si>
  <si>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</si>
  <si>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</si>
  <si>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</si>
  <si>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</si>
  <si>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</si>
  <si>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</si>
  <si>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</si>
  <si>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</si>
  <si>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</si>
  <si>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</si>
  <si>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</si>
  <si>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</si>
  <si>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</si>
  <si>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</si>
  <si>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</si>
  <si>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</si>
  <si>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</si>
  <si>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</si>
  <si>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</si>
  <si>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</si>
  <si>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</si>
  <si>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</si>
  <si>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</si>
  <si>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</si>
  <si>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</si>
  <si>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</si>
  <si>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</si>
  <si>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</si>
  <si>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</si>
  <si>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</si>
  <si>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</si>
  <si>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</si>
  <si>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</si>
  <si>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</si>
  <si>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</si>
  <si>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</si>
  <si>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</si>
  <si>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</si>
  <si>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</si>
  <si>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</si>
  <si>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</si>
  <si>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</si>
  <si>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</si>
  <si>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</si>
  <si>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</si>
  <si>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</si>
  <si>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</si>
  <si>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</si>
  <si>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</si>
  <si>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</si>
  <si>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</si>
  <si>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</si>
  <si>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</si>
  <si>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</si>
  <si>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</si>
  <si>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</si>
  <si>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</si>
  <si>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</si>
  <si>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</si>
  <si>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</si>
  <si>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</si>
  <si>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</si>
  <si>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</si>
  <si>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</si>
  <si>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</si>
  <si>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</si>
  <si>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</si>
  <si>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</si>
  <si>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</si>
  <si>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</si>
  <si>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</si>
  <si>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</si>
  <si>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</si>
  <si>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</si>
  <si>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</si>
  <si>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</si>
  <si>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</si>
  <si>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</si>
  <si>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</si>
  <si>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</si>
  <si>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</si>
  <si>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</si>
  <si>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</si>
  <si>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</si>
  <si>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</si>
  <si>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</si>
  <si>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</si>
  <si>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</si>
  <si>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</si>
  <si>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</si>
  <si>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</si>
  <si>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</si>
  <si>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</si>
  <si>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</si>
  <si>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</si>
  <si>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</si>
  <si>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</si>
  <si>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</si>
  <si>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</si>
  <si>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</si>
  <si>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</si>
  <si>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</si>
  <si>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</si>
  <si>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</si>
  <si>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</si>
  <si>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</si>
  <si>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</si>
  <si>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</si>
  <si>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</si>
  <si>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</si>
  <si>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</si>
  <si>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</si>
  <si>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</si>
  <si>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</si>
  <si>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</si>
  <si>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</si>
  <si>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</si>
  <si>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</si>
  <si>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</si>
  <si>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</si>
  <si>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</si>
  <si>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</si>
  <si>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</si>
  <si>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</si>
  <si>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</si>
  <si>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</si>
  <si>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</si>
  <si>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</si>
  <si>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</si>
  <si>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</si>
  <si>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</si>
  <si>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</si>
  <si>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</si>
  <si>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</si>
  <si>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</si>
  <si>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</si>
  <si>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</si>
  <si>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</si>
  <si>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</si>
  <si>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</si>
  <si>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</si>
  <si>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</si>
  <si>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</si>
  <si>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</si>
  <si>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</si>
  <si>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</si>
  <si>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</si>
  <si>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</si>
  <si>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</si>
  <si>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</si>
  <si>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</si>
  <si>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</si>
  <si>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</si>
  <si>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</si>
  <si>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</si>
  <si>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</si>
  <si>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</si>
  <si>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</si>
  <si>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</si>
  <si>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</si>
  <si>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</si>
  <si>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</si>
  <si>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</si>
  <si>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</si>
  <si>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</si>
  <si>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</si>
  <si>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</si>
  <si>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</si>
  <si>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</si>
  <si>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</si>
  <si>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</si>
  <si>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</si>
  <si>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</si>
  <si>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</si>
  <si>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</si>
  <si>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</si>
  <si>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</si>
  <si>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</si>
  <si>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</si>
  <si>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</si>
  <si>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</si>
  <si>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</si>
  <si>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</si>
  <si>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</si>
  <si>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</si>
  <si>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</si>
  <si>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</si>
  <si>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</si>
  <si>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</si>
  <si>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</si>
  <si>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</si>
  <si>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</si>
  <si>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</si>
  <si>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</si>
  <si>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</si>
  <si>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</si>
  <si>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</si>
  <si>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</si>
  <si>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</si>
  <si>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</si>
  <si>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</si>
  <si>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</si>
  <si>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</si>
  <si>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</si>
  <si>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</si>
  <si>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</si>
  <si>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</si>
  <si>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</si>
  <si>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</si>
  <si>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</si>
  <si>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</si>
  <si>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</si>
  <si>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</si>
  <si>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</si>
  <si>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</si>
  <si>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</si>
  <si>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</si>
  <si>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</si>
  <si>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</si>
  <si>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</si>
  <si>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</si>
  <si>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</si>
  <si>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</si>
  <si>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</si>
  <si>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</si>
  <si>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</si>
  <si>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</si>
  <si>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</si>
  <si>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</si>
  <si>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</si>
  <si>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</si>
  <si>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</si>
  <si>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</si>
  <si>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</si>
  <si>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</si>
  <si>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</si>
  <si>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</si>
  <si>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</si>
  <si>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</si>
  <si>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</si>
  <si>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</si>
  <si>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</si>
  <si>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</si>
  <si>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</si>
  <si>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</si>
  <si>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</si>
  <si>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</si>
  <si>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</si>
  <si>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</si>
  <si>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</si>
  <si>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</si>
  <si>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</si>
  <si>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</si>
  <si>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</si>
  <si>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</si>
  <si>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</si>
  <si>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</si>
  <si>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</si>
  <si>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</si>
  <si>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</si>
  <si>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</si>
  <si>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</si>
  <si>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</si>
  <si>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</si>
  <si>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</si>
  <si>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</si>
  <si>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</si>
  <si>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</si>
  <si>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</si>
  <si>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</si>
  <si>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</si>
  <si>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</si>
  <si>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</si>
  <si>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</si>
  <si>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</si>
  <si>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</si>
  <si>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</si>
  <si>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</si>
  <si>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</si>
  <si>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</si>
  <si>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</si>
  <si>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</si>
  <si>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</si>
  <si>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</si>
  <si>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</si>
  <si>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</si>
  <si>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</si>
  <si>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</si>
  <si>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</si>
  <si>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</si>
  <si>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</si>
  <si>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</si>
  <si>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</si>
  <si>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</si>
  <si>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</si>
  <si>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</si>
  <si>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</si>
  <si>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</si>
  <si>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</si>
  <si>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</si>
  <si>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</si>
  <si>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</si>
  <si>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</si>
  <si>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</si>
  <si>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</si>
  <si>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</si>
  <si>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</si>
  <si>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</si>
  <si>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</si>
  <si>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</si>
  <si>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</si>
  <si>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</si>
  <si>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</si>
  <si>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</si>
  <si>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</si>
  <si>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</si>
  <si>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</si>
  <si>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</si>
  <si>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</si>
  <si>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</si>
  <si>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</si>
  <si>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</si>
  <si>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</si>
  <si>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</si>
  <si>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</si>
  <si>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</si>
  <si>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</si>
  <si>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</si>
  <si>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</si>
  <si>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</si>
  <si>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</si>
  <si>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</si>
  <si>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</si>
  <si>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</si>
  <si>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</si>
  <si>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</si>
  <si>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</si>
  <si>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</si>
  <si>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</si>
  <si>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</si>
  <si>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</si>
  <si>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</si>
  <si>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</si>
  <si>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</si>
  <si>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</si>
  <si>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</si>
  <si>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</si>
  <si>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</si>
  <si>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</si>
  <si>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</si>
  <si>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</si>
  <si>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</si>
  <si>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</si>
  <si>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</si>
  <si>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</si>
  <si>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</si>
  <si>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</si>
  <si>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</si>
  <si>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</si>
  <si>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</si>
  <si>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</si>
  <si>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</si>
  <si>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</si>
  <si>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</si>
  <si>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</si>
  <si>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</si>
  <si>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</si>
  <si>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</si>
  <si>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</si>
  <si>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</si>
  <si>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</si>
  <si>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</si>
  <si>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</si>
  <si>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</si>
  <si>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</si>
  <si>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</si>
  <si>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</si>
  <si>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</si>
  <si>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</si>
  <si>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</si>
  <si>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</si>
  <si>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</si>
  <si>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</si>
  <si>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</si>
  <si>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</si>
  <si>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</si>
  <si>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</si>
  <si>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</si>
  <si>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</si>
  <si>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</si>
  <si>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</si>
  <si>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</si>
  <si>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</si>
  <si>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</si>
  <si>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</si>
  <si>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</si>
  <si>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</si>
  <si>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</si>
  <si>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</si>
  <si>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</si>
  <si>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</si>
  <si>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</si>
  <si>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</si>
  <si>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</si>
  <si>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</si>
  <si>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</si>
  <si>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</si>
  <si>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</si>
  <si>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</si>
  <si>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</si>
  <si>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</si>
  <si>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</si>
  <si>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</si>
  <si>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</si>
  <si>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</si>
  <si>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</si>
  <si>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</si>
  <si>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</si>
  <si>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</si>
  <si>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</si>
  <si>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</si>
  <si>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</si>
  <si>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</si>
  <si>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</si>
  <si>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</si>
  <si>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</si>
  <si>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</si>
  <si>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</si>
  <si>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</si>
  <si>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</si>
  <si>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</si>
  <si>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</si>
  <si>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</si>
  <si>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</si>
  <si>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</si>
  <si>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</si>
  <si>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</si>
  <si>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</si>
  <si>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</si>
  <si>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</si>
  <si>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</si>
  <si>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</si>
  <si>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</si>
  <si>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</si>
  <si>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</si>
  <si>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</si>
  <si>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</si>
  <si>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</si>
  <si>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</si>
  <si>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</si>
  <si>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</si>
  <si>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</si>
  <si>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</si>
  <si>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</si>
  <si>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</si>
  <si>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</si>
  <si>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</si>
  <si>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</si>
  <si>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</si>
  <si>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</si>
  <si>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</si>
  <si>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</si>
  <si>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</si>
  <si>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</si>
  <si>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</si>
  <si>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</si>
  <si>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</si>
  <si>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</si>
  <si>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</si>
  <si>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</si>
  <si>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</si>
  <si>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</si>
  <si>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</si>
  <si>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</si>
  <si>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</si>
  <si>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</si>
  <si>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</si>
  <si>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</si>
  <si>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</si>
  <si>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</si>
  <si>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</si>
  <si>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</si>
  <si>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</si>
  <si>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</si>
  <si>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</si>
  <si>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</si>
  <si>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</si>
  <si>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</si>
  <si>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</si>
  <si>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</si>
  <si>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</si>
  <si>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</si>
  <si>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</si>
  <si>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</si>
  <si>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</si>
  <si>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</si>
  <si>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</si>
  <si>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</si>
  <si>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</si>
  <si>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</si>
  <si>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</si>
  <si>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</si>
  <si>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</si>
  <si>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</si>
  <si>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</si>
  <si>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</si>
  <si>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</si>
  <si>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</si>
  <si>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</si>
  <si>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</si>
  <si>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</si>
  <si>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</si>
  <si>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</si>
  <si>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</si>
  <si>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</si>
  <si>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</si>
  <si>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</si>
  <si>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</si>
  <si>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</si>
  <si>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</si>
  <si>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</si>
  <si>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</si>
  <si>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</si>
  <si>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</si>
  <si>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</si>
  <si>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</si>
  <si>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</si>
  <si>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</si>
  <si>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</si>
  <si>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</si>
  <si>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</si>
  <si>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</si>
  <si>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</si>
  <si>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</si>
  <si>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</si>
  <si>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</si>
  <si>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</si>
  <si>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</si>
  <si>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</si>
  <si>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</si>
  <si>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</si>
  <si>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</si>
  <si>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</si>
  <si>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</si>
  <si>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</si>
  <si>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</si>
  <si>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</si>
  <si>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</si>
  <si>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</si>
  <si>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</si>
  <si>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</si>
  <si>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</si>
  <si>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</si>
  <si>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</si>
  <si>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</si>
  <si>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</si>
  <si>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</si>
  <si>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</si>
  <si>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</si>
  <si>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</si>
  <si>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</si>
  <si>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</si>
  <si>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</si>
  <si>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</si>
  <si>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</si>
  <si>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</si>
  <si>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</si>
  <si>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</si>
  <si>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</si>
  <si>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</si>
  <si>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</si>
  <si>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</si>
  <si>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</si>
  <si>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</si>
  <si>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</si>
  <si>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</si>
  <si>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</si>
  <si>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</si>
  <si>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</si>
  <si>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</si>
  <si>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</si>
  <si>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</si>
  <si>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</si>
  <si>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</si>
  <si>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</si>
  <si>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</si>
  <si>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</si>
  <si>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</si>
  <si>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</si>
  <si>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</si>
  <si>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</si>
  <si>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</si>
  <si>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</si>
  <si>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</si>
  <si>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</si>
  <si>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</si>
  <si>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</si>
  <si>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</si>
  <si>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</si>
  <si>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</si>
  <si>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</si>
  <si>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</si>
  <si>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</si>
  <si>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</si>
  <si>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</si>
  <si>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</si>
  <si>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</si>
  <si>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</si>
  <si>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</si>
  <si>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</si>
  <si>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</si>
  <si>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</si>
  <si>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</si>
  <si>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</si>
  <si>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</si>
  <si>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</si>
  <si>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</si>
  <si>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</si>
  <si>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</si>
  <si>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</si>
  <si>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</si>
  <si>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</si>
  <si>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</si>
  <si>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</si>
  <si>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</si>
  <si>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</si>
  <si>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</si>
  <si>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</si>
  <si>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</si>
  <si>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</si>
  <si>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</si>
  <si>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</si>
  <si>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</si>
  <si>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</si>
  <si>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</si>
  <si>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</si>
  <si>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</si>
  <si>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</si>
  <si>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</si>
  <si>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</si>
  <si>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</si>
  <si>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</si>
  <si>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</si>
  <si>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</si>
  <si>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</si>
  <si>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</si>
  <si>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</si>
  <si>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</si>
  <si>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</si>
  <si>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</si>
  <si>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</si>
  <si>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</si>
  <si>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</si>
  <si>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</si>
  <si>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</si>
  <si>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</si>
  <si>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</si>
  <si>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</si>
  <si>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</si>
  <si>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</si>
  <si>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</si>
  <si>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</si>
  <si>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</si>
  <si>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</si>
  <si>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</si>
  <si>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</si>
  <si>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</si>
  <si>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</si>
  <si>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</si>
  <si>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</si>
  <si>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</si>
  <si>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</si>
  <si>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</si>
  <si>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</si>
  <si>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</si>
  <si>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</si>
  <si>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</si>
  <si>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</si>
  <si>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</si>
  <si>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</si>
  <si>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</si>
  <si>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</si>
  <si>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</si>
  <si>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</si>
  <si>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</si>
  <si>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</si>
  <si>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</si>
  <si>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</si>
  <si>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</si>
  <si>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</si>
  <si>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</si>
  <si>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</si>
  <si>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</si>
  <si>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</si>
  <si>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</si>
  <si>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</si>
  <si>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</si>
  <si>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</si>
  <si>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</si>
  <si>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</si>
  <si>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</si>
  <si>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</si>
  <si>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</si>
  <si>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</si>
  <si>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</si>
  <si>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</si>
  <si>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</si>
  <si>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</si>
  <si>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</si>
  <si>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</si>
  <si>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</si>
  <si>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</si>
  <si>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</si>
  <si>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</si>
  <si>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</si>
  <si>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</si>
  <si>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</si>
  <si>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</si>
  <si>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</si>
  <si>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</si>
  <si>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</si>
  <si>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</si>
  <si>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</si>
  <si>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</si>
  <si>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</si>
  <si>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</si>
  <si>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</si>
  <si>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</si>
  <si>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</si>
  <si>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</si>
  <si>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</si>
  <si>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</si>
  <si>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</si>
  <si>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</si>
  <si>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</si>
  <si>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</si>
  <si>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</si>
  <si>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</si>
  <si>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</si>
  <si>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</si>
  <si>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</si>
  <si>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</si>
  <si>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</si>
  <si>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</si>
  <si>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</si>
  <si>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</si>
  <si>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</si>
  <si>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</si>
  <si>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</si>
  <si>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</si>
  <si>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</si>
  <si>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</si>
  <si>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</si>
  <si>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</si>
  <si>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</si>
  <si>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</si>
  <si>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</si>
  <si>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</si>
  <si>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</si>
  <si>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</si>
  <si>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</si>
  <si>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</si>
  <si>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</si>
  <si>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</si>
  <si>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</si>
  <si>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</si>
  <si>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</si>
  <si>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</si>
  <si>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</si>
  <si>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</si>
  <si>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</si>
  <si>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</si>
  <si>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</si>
  <si>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</si>
  <si>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</si>
  <si>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</si>
  <si>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</si>
  <si>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</si>
  <si>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</si>
  <si>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</si>
  <si>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</si>
  <si>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</si>
  <si>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</si>
  <si>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</si>
  <si>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</si>
  <si>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</si>
  <si>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</si>
  <si>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</si>
  <si>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</si>
  <si>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</si>
  <si>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</si>
  <si>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</si>
  <si>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</si>
  <si>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</si>
  <si>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</si>
  <si>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</si>
  <si>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</si>
  <si>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</si>
  <si>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</si>
  <si>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</si>
  <si>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</si>
  <si>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</si>
  <si>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</si>
  <si>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</si>
  <si>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</si>
  <si>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</si>
  <si>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</si>
  <si>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</si>
  <si>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</si>
  <si>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</si>
  <si>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</si>
  <si>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</si>
  <si>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</si>
  <si>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</si>
  <si>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</si>
  <si>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</si>
  <si>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</si>
  <si>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</si>
  <si>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</si>
  <si>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</si>
  <si>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</si>
  <si>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</si>
  <si>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</si>
  <si>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</si>
  <si>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</si>
  <si>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</si>
  <si>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</si>
  <si>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</si>
  <si>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</si>
  <si>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</si>
  <si>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</si>
  <si>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</si>
  <si>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</si>
  <si>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</si>
  <si>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</si>
  <si>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</si>
  <si>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</si>
  <si>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</si>
  <si>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</si>
  <si>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</si>
  <si>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</si>
  <si>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</si>
  <si>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</si>
  <si>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</si>
  <si>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</si>
  <si>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</si>
  <si>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</si>
  <si>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</si>
  <si>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</si>
  <si>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</si>
  <si>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</si>
  <si>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</si>
  <si>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</si>
  <si>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</si>
  <si>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</si>
  <si>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</si>
  <si>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</si>
  <si>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</si>
  <si>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</si>
  <si>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</si>
  <si>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</si>
  <si>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</si>
  <si>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</si>
  <si>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</si>
  <si>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</si>
  <si>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</si>
  <si>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</si>
  <si>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</si>
  <si>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</si>
  <si>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</si>
  <si>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</si>
  <si>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</si>
  <si>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</si>
  <si>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</si>
  <si>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</si>
  <si>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</si>
  <si>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</si>
  <si>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</si>
  <si>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</si>
  <si>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</si>
  <si>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</si>
  <si>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</si>
  <si>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</si>
  <si>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</si>
  <si>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</si>
  <si>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</si>
  <si>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</si>
  <si>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</si>
  <si>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</si>
  <si>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</si>
  <si>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</si>
  <si>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</si>
  <si>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</si>
  <si>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</si>
  <si>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</si>
  <si>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</si>
  <si>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</si>
  <si>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</si>
  <si>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</si>
  <si>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</si>
  <si>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</si>
  <si>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</si>
  <si>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</si>
  <si>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</si>
  <si>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</si>
  <si>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</si>
  <si>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</si>
  <si>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</si>
  <si>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</si>
  <si>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</si>
  <si>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</si>
  <si>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</si>
  <si>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</si>
  <si>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</si>
  <si>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</si>
  <si>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</si>
  <si>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</si>
  <si>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</si>
  <si>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</si>
  <si>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</si>
  <si>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</si>
  <si>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</si>
  <si>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</si>
  <si>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</si>
  <si>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</si>
  <si>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</si>
  <si>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</si>
  <si>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</si>
  <si>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</si>
  <si>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</si>
  <si>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</si>
  <si>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</si>
  <si>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</si>
  <si>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</si>
  <si>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</si>
  <si>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</si>
  <si>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</si>
  <si>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</si>
  <si>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</si>
  <si>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</si>
  <si>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</si>
  <si>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</si>
  <si>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</si>
  <si>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</si>
  <si>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</si>
  <si>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</si>
  <si>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</si>
  <si>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</si>
  <si>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</si>
  <si>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</si>
  <si>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</si>
  <si>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</si>
  <si>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</si>
  <si>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</si>
  <si>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</si>
  <si>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</si>
  <si>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</si>
  <si>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</si>
  <si>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</si>
  <si>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</si>
  <si>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</si>
  <si>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</si>
  <si>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</si>
  <si>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</si>
  <si>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</si>
  <si>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</si>
  <si>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</si>
  <si>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</si>
  <si>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</si>
  <si>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</si>
  <si>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</si>
  <si>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</si>
  <si>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</si>
  <si>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</si>
  <si>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</si>
  <si>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</si>
  <si>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</si>
  <si>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</si>
  <si>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</si>
  <si>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</si>
  <si>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</si>
  <si>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</si>
  <si>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</si>
  <si>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</si>
  <si>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</si>
  <si>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</si>
  <si>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</si>
  <si>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</si>
  <si>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</si>
  <si>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</si>
  <si>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</si>
  <si>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</si>
  <si>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</si>
  <si>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</si>
  <si>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</si>
  <si>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</si>
  <si>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</si>
  <si>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</si>
  <si>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</si>
  <si>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</si>
  <si>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</si>
  <si>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</si>
  <si>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</si>
  <si>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</si>
  <si>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</si>
  <si>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</si>
  <si>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</si>
  <si>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</si>
  <si>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</si>
  <si>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</si>
  <si>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</si>
  <si>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</si>
  <si>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</si>
  <si>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</si>
  <si>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</si>
  <si>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</si>
  <si>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</si>
  <si>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</si>
  <si>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</si>
  <si>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</si>
  <si>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</si>
  <si>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</si>
  <si>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</si>
  <si>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</si>
  <si>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</si>
  <si>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</si>
  <si>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</si>
  <si>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</si>
  <si>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</si>
  <si>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</si>
  <si>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</si>
  <si>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</si>
  <si>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</si>
  <si>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</si>
  <si>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</si>
  <si>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</si>
  <si>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</si>
  <si>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</si>
  <si>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</si>
  <si>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</si>
  <si>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</si>
  <si>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</si>
  <si>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</si>
  <si>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</si>
  <si>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</si>
  <si>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</si>
  <si>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</si>
  <si>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</si>
  <si>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</si>
  <si>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</si>
  <si>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</si>
  <si>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</si>
  <si>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</si>
  <si>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</si>
  <si>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</si>
  <si>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</si>
  <si>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</si>
  <si>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</si>
  <si>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</si>
  <si>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</si>
  <si>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</si>
  <si>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</si>
  <si>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</si>
  <si>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</si>
  <si>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</si>
  <si>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</si>
  <si>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</si>
  <si>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</si>
  <si>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</si>
  <si>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</si>
  <si>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</si>
  <si>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</si>
  <si>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</si>
  <si>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</si>
  <si>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</si>
  <si>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</si>
  <si>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</si>
  <si>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</si>
  <si>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</si>
  <si>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</si>
  <si>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</si>
  <si>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</si>
  <si>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</si>
  <si>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</si>
  <si>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</si>
  <si>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</si>
  <si>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</si>
  <si>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</si>
  <si>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</si>
  <si>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</si>
  <si>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</si>
  <si>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</si>
  <si>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</si>
  <si>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</si>
  <si>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</si>
  <si>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</si>
  <si>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</si>
  <si>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</si>
  <si>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</si>
  <si>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</si>
  <si>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</si>
  <si>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</si>
  <si>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</si>
  <si>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</si>
  <si>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</si>
  <si>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</si>
  <si>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</si>
  <si>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</si>
  <si>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</si>
  <si>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</si>
  <si>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</si>
  <si>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</si>
  <si>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</si>
  <si>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</si>
  <si>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</si>
  <si>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</si>
  <si>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</si>
  <si>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</si>
  <si>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</si>
  <si>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</si>
  <si>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</si>
  <si>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</si>
  <si>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</si>
  <si>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</si>
  <si>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</si>
  <si>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</si>
  <si>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</si>
  <si>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</si>
  <si>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</si>
  <si>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</si>
  <si>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</si>
  <si>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</si>
  <si>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</si>
  <si>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</si>
  <si>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</si>
  <si>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</si>
  <si>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</si>
  <si>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</si>
  <si>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</si>
  <si>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</si>
  <si>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</si>
  <si>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</si>
  <si>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</si>
  <si>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</si>
  <si>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</si>
  <si>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</si>
  <si>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</si>
  <si>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</si>
  <si>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</si>
  <si>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</si>
  <si>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</si>
  <si>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</si>
  <si>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</si>
  <si>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</si>
  <si>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</si>
  <si>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</si>
  <si>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</si>
  <si>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</si>
  <si>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</si>
  <si>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</si>
  <si>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</si>
  <si>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</si>
  <si>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</si>
  <si>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</si>
  <si>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</si>
  <si>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</si>
  <si>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</si>
  <si>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</si>
  <si>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</si>
  <si>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</si>
  <si>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</si>
  <si>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</si>
  <si>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</si>
  <si>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</si>
  <si>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</si>
  <si>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</si>
  <si>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</si>
  <si>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</si>
  <si>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</si>
  <si>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</si>
  <si>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</si>
  <si>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</si>
  <si>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</si>
  <si>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</si>
  <si>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</si>
  <si>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</si>
  <si>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</si>
  <si>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</si>
  <si>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</si>
  <si>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</si>
  <si>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</si>
  <si>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</si>
  <si>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</si>
  <si>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</si>
  <si>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</si>
  <si>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</si>
  <si>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</si>
  <si>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</si>
  <si>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</si>
  <si>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</si>
  <si>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</si>
  <si>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</si>
  <si>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</si>
  <si>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</si>
  <si>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</si>
  <si>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</si>
  <si>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</si>
  <si>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</si>
  <si>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</si>
  <si>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</si>
  <si>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</si>
  <si>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</si>
  <si>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</si>
  <si>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</si>
  <si>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</si>
  <si>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</si>
  <si>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</si>
  <si>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</si>
  <si>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</si>
  <si>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</si>
  <si>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</si>
  <si>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</si>
  <si>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</si>
  <si>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</si>
  <si>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</si>
  <si>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</si>
  <si>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</si>
  <si>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</si>
  <si>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</si>
  <si>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</si>
  <si>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</si>
  <si>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</si>
  <si>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</si>
  <si>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</si>
  <si>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</si>
  <si>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</si>
  <si>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</si>
  <si>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</si>
  <si>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</si>
  <si>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</si>
  <si>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</si>
  <si>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</si>
  <si>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</si>
  <si>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</si>
  <si>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</si>
  <si>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</si>
  <si>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</si>
  <si>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</si>
  <si>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</si>
  <si>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</si>
  <si>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</si>
  <si>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</si>
  <si>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</si>
  <si>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</si>
  <si>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</si>
  <si>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</si>
  <si>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</si>
  <si>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</si>
  <si>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</si>
  <si>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</si>
  <si>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</si>
  <si>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</si>
  <si>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</si>
  <si>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</si>
  <si>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</si>
  <si>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</si>
  <si>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</si>
  <si>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</si>
  <si>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</si>
  <si>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</si>
  <si>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</si>
  <si>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</si>
  <si>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</si>
  <si>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</si>
  <si>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</si>
  <si>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</si>
  <si>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</si>
  <si>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</si>
  <si>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</si>
  <si>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</si>
  <si>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</si>
  <si>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</si>
  <si>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</si>
  <si>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</si>
  <si>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</si>
  <si>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</si>
  <si>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</si>
  <si>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</si>
  <si>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</si>
  <si>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</si>
  <si>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</si>
  <si>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</si>
  <si>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</si>
  <si>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</si>
  <si>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</si>
  <si>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</si>
  <si>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</si>
  <si>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</si>
  <si>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</si>
  <si>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</si>
  <si>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</si>
  <si>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</si>
  <si>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</si>
  <si>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</si>
  <si>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</si>
  <si>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</si>
  <si>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</si>
  <si>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</si>
  <si>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</si>
  <si>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</si>
  <si>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</si>
  <si>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</si>
  <si>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</si>
  <si>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</si>
  <si>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</si>
  <si>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</si>
  <si>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</si>
  <si>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</si>
  <si>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</si>
  <si>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</si>
  <si>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</si>
  <si>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</si>
  <si>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</si>
  <si>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</si>
  <si>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</si>
  <si>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</si>
  <si>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</si>
  <si>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</si>
  <si>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</si>
  <si>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</si>
  <si>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</si>
  <si>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</si>
  <si>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</si>
  <si>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</si>
  <si>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</si>
  <si>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</si>
  <si>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</si>
  <si>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</si>
  <si>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</si>
  <si>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</si>
  <si>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</si>
  <si>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</si>
  <si>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</si>
  <si>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</si>
  <si>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</si>
  <si>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</si>
  <si>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</si>
  <si>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</si>
  <si>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</si>
  <si>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</si>
  <si>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</si>
  <si>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</si>
  <si>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</si>
  <si>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</si>
  <si>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</si>
  <si>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</si>
  <si>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</si>
  <si>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</si>
  <si>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</si>
  <si>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</si>
  <si>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</si>
  <si>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</si>
  <si>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</si>
  <si>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</si>
  <si>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</si>
  <si>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</si>
  <si>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</si>
  <si>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</si>
  <si>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</si>
  <si>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</si>
  <si>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</si>
  <si>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</si>
  <si>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</si>
  <si>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</si>
  <si>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</si>
  <si>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</si>
  <si>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</si>
  <si>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</si>
  <si>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</si>
  <si>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</si>
  <si>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</si>
  <si>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</si>
  <si>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</si>
  <si>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</si>
  <si>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</si>
  <si>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</si>
  <si>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</si>
  <si>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</si>
  <si>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</si>
  <si>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</si>
  <si>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</si>
  <si>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</si>
  <si>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</si>
  <si>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</si>
  <si>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</si>
  <si>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</si>
  <si>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</si>
  <si>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</si>
  <si>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</si>
  <si>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</si>
  <si>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</si>
  <si>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</si>
  <si>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</si>
  <si>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</si>
  <si>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</si>
  <si>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</si>
  <si>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</si>
  <si>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</si>
  <si>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</si>
  <si>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</si>
  <si>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</si>
  <si>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</si>
  <si>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</si>
  <si>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</si>
  <si>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</si>
  <si>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</si>
  <si>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</si>
  <si>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</si>
  <si>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</si>
  <si>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</si>
  <si>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</si>
  <si>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</si>
  <si>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</si>
  <si>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</si>
  <si>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</si>
  <si>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</si>
  <si>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</si>
  <si>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</si>
  <si>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</si>
  <si>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</si>
  <si>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</si>
  <si>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</si>
  <si>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</si>
  <si>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</si>
  <si>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</si>
  <si>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</si>
  <si>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</si>
  <si>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</si>
  <si>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</si>
  <si>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</si>
  <si>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</si>
  <si>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</si>
  <si>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</si>
  <si>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</si>
  <si>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</si>
  <si>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</si>
  <si>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</si>
  <si>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</si>
  <si>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</si>
  <si>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</si>
  <si>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</si>
  <si>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</si>
  <si>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</si>
  <si>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</si>
  <si>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</si>
  <si>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</si>
  <si>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</si>
  <si>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</si>
  <si>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</si>
  <si>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</si>
  <si>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</si>
  <si>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</si>
  <si>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</si>
  <si>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</si>
  <si>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</si>
  <si>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</si>
  <si>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</si>
  <si>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</si>
  <si>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</si>
  <si>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</si>
  <si>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</si>
  <si>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</si>
  <si>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</si>
  <si>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</si>
  <si>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</si>
  <si>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</si>
  <si>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</si>
  <si>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</si>
  <si>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</si>
  <si>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</si>
  <si>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</si>
  <si>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</si>
  <si>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</si>
  <si>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</si>
  <si>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</si>
  <si>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</si>
  <si>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</si>
  <si>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</si>
  <si>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</si>
  <si>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</si>
  <si>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</si>
  <si>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</si>
  <si>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</si>
  <si>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</si>
  <si>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</si>
  <si>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</si>
  <si>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</si>
  <si>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</si>
  <si>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</si>
  <si>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</si>
  <si>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</si>
  <si>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</si>
  <si>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</si>
  <si>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</si>
  <si>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</si>
  <si>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</si>
  <si>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</si>
  <si>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</si>
  <si>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</si>
  <si>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</si>
  <si>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</si>
  <si>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</si>
  <si>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</si>
  <si>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</si>
  <si>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</si>
  <si>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</si>
  <si>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</si>
  <si>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</si>
  <si>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</si>
  <si>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</si>
  <si>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</si>
  <si>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</si>
  <si>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</si>
  <si>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</si>
  <si>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</si>
  <si>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</si>
  <si>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</si>
  <si>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</si>
  <si>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</si>
  <si>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</si>
  <si>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</si>
  <si>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</si>
  <si>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</si>
  <si>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</si>
  <si>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</si>
  <si>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</si>
  <si>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</si>
  <si>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</si>
  <si>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</si>
  <si>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</si>
  <si>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</si>
  <si>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</si>
  <si>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</si>
  <si>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</si>
  <si>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</si>
  <si>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</si>
  <si>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</si>
  <si>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</si>
  <si>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</si>
  <si>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</si>
  <si>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</si>
  <si>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</si>
  <si>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</si>
  <si>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</si>
  <si>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</si>
  <si>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</si>
  <si>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</si>
  <si>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</si>
  <si>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</si>
  <si>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</si>
  <si>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</si>
  <si>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</si>
  <si>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</si>
  <si>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</si>
  <si>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</si>
  <si>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</si>
  <si>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</si>
  <si>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</si>
  <si>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</si>
  <si>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</si>
  <si>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</si>
  <si>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</si>
  <si>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</si>
  <si>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</si>
  <si>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</si>
  <si>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</si>
  <si>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</si>
  <si>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</si>
  <si>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</si>
  <si>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</si>
  <si>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</si>
  <si>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</si>
  <si>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</si>
  <si>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</si>
  <si>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</si>
  <si>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</si>
  <si>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</si>
  <si>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</si>
  <si>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</si>
  <si>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</si>
  <si>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</si>
  <si>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</si>
  <si>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</si>
  <si>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</si>
  <si>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</si>
  <si>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</si>
  <si>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</si>
  <si>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</si>
  <si>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</si>
  <si>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</si>
  <si>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</si>
  <si>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</si>
  <si>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</si>
  <si>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</si>
  <si>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</si>
  <si>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</si>
  <si>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</si>
  <si>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</si>
  <si>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</si>
  <si>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</si>
  <si>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</si>
  <si>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</si>
  <si>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</si>
  <si>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</si>
  <si>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</si>
  <si>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</si>
  <si>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</si>
  <si>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</si>
  <si>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</si>
  <si>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</si>
  <si>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</si>
  <si>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</si>
  <si>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</si>
  <si>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</si>
  <si>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</si>
  <si>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</si>
  <si>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</si>
  <si>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</si>
  <si>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</si>
  <si>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</si>
  <si>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</si>
  <si>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</si>
  <si>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</si>
  <si>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</si>
  <si>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</si>
  <si>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</si>
  <si>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</si>
  <si>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</si>
  <si>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</si>
  <si>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</si>
  <si>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</si>
  <si>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</si>
  <si>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</si>
  <si>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</si>
  <si>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</si>
  <si>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</si>
  <si>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</si>
  <si>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</si>
  <si>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</si>
  <si>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</si>
  <si>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</si>
  <si>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</si>
  <si>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</si>
  <si>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</si>
  <si>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</si>
  <si>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</si>
  <si>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</si>
  <si>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</si>
  <si>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</si>
  <si>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</si>
  <si>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</si>
  <si>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</si>
  <si>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</si>
  <si>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</si>
  <si>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</si>
  <si>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</si>
  <si>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</si>
  <si>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</si>
  <si>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</si>
  <si>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</si>
  <si>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</si>
  <si>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</si>
  <si>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</si>
  <si>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</si>
  <si>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</si>
  <si>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</si>
  <si>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</si>
  <si>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</si>
  <si>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</si>
  <si>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</si>
  <si>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</si>
  <si>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</si>
  <si>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</si>
  <si>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</si>
  <si>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</si>
  <si>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</si>
  <si>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</si>
  <si>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</si>
  <si>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</si>
  <si>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</si>
  <si>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</si>
  <si>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</si>
  <si>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</si>
  <si>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</si>
  <si>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</si>
  <si>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</si>
  <si>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</si>
  <si>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</si>
  <si>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</si>
  <si>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</si>
  <si>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</si>
  <si>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</si>
  <si>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</si>
  <si>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</si>
  <si>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</si>
  <si>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</si>
  <si>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</si>
  <si>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</si>
  <si>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</si>
  <si>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</si>
  <si>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</si>
  <si>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</si>
  <si>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</si>
  <si>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</si>
  <si>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</si>
  <si>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</si>
  <si>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</si>
  <si>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</si>
  <si>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</si>
  <si>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</si>
  <si>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</si>
  <si>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</si>
  <si>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</si>
  <si>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</si>
  <si>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</si>
  <si>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</si>
  <si>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</si>
  <si>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</si>
  <si>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</si>
  <si>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</si>
  <si>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</si>
  <si>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</si>
  <si>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</si>
  <si>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</si>
  <si>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</si>
  <si>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</si>
  <si>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</si>
  <si>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</si>
  <si>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</si>
  <si>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</si>
  <si>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</si>
  <si>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</si>
  <si>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</si>
  <si>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</si>
  <si>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</si>
  <si>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</si>
  <si>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</si>
  <si>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</si>
  <si>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</si>
  <si>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</si>
  <si>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</si>
  <si>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</si>
  <si>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</si>
  <si>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</si>
  <si>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</si>
  <si>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</si>
  <si>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</si>
  <si>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</si>
  <si>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</si>
  <si>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</si>
  <si>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</si>
  <si>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</si>
  <si>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</si>
  <si>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</si>
  <si>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</si>
  <si>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</si>
  <si>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</si>
  <si>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</si>
  <si>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</si>
  <si>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</si>
  <si>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</si>
  <si>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</si>
  <si>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</si>
  <si>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</si>
  <si>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</si>
  <si>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</si>
  <si>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</si>
  <si>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</si>
  <si>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</si>
  <si>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</si>
  <si>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</si>
  <si>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</si>
  <si>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</si>
  <si>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</si>
  <si>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</si>
  <si>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</si>
  <si>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</si>
  <si>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</si>
  <si>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</si>
  <si>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</si>
  <si>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</si>
  <si>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</si>
  <si>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</si>
  <si>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</si>
  <si>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</si>
  <si>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</si>
  <si>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</si>
  <si>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</si>
  <si>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</si>
  <si>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</si>
  <si>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</si>
  <si>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</si>
  <si>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</si>
  <si>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</si>
  <si>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</si>
  <si>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</si>
  <si>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</si>
  <si>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</si>
  <si>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</si>
  <si>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</si>
  <si>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</si>
  <si>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</si>
  <si>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</si>
  <si>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</si>
  <si>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</si>
  <si>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</si>
  <si>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</si>
  <si>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</si>
  <si>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</si>
  <si>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</si>
  <si>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</si>
  <si>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</si>
  <si>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</si>
  <si>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</si>
  <si>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</si>
  <si>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</si>
  <si>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</si>
  <si>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</si>
  <si>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</si>
  <si>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</si>
  <si>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</si>
  <si>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</si>
  <si>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</si>
  <si>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</si>
  <si>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</si>
  <si>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</si>
  <si>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</si>
  <si>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</si>
  <si>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</si>
  <si>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</si>
  <si>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</si>
  <si>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</si>
  <si>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</si>
  <si>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</si>
  <si>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</si>
  <si>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</si>
  <si>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</si>
  <si>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</si>
  <si>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</si>
  <si>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</si>
  <si>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</si>
  <si>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</si>
  <si>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</si>
  <si>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</si>
  <si>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</si>
  <si>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</si>
  <si>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</si>
  <si>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</si>
  <si>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</si>
  <si>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</si>
  <si>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</si>
  <si>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</si>
  <si>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</si>
  <si>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</si>
  <si>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</si>
  <si>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</si>
  <si>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</si>
  <si>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</si>
  <si>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</si>
  <si>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</si>
  <si>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</si>
  <si>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</si>
  <si>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</si>
  <si>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</si>
  <si>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</si>
  <si>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</si>
  <si>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</si>
  <si>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</si>
  <si>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</si>
  <si>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</si>
  <si>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</si>
  <si>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</si>
  <si>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</si>
  <si>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</si>
  <si>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</si>
  <si>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</si>
  <si>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</si>
  <si>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</si>
  <si>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</si>
  <si>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</si>
  <si>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</si>
  <si>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</si>
  <si>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</si>
  <si>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</si>
  <si>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</si>
  <si>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</si>
  <si>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</si>
  <si>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</si>
  <si>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</si>
  <si>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</si>
  <si>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</si>
  <si>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</si>
  <si>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</si>
  <si>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</si>
  <si>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</si>
  <si>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</si>
  <si>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</si>
  <si>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</si>
  <si>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</si>
  <si>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</si>
  <si>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</si>
  <si>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</si>
  <si>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</si>
  <si>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</si>
  <si>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</si>
  <si>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</si>
  <si>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</si>
  <si>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</si>
  <si>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</si>
  <si>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</si>
  <si>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</si>
  <si>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</si>
  <si>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</si>
  <si>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</si>
  <si>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</si>
  <si>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</si>
  <si>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</si>
  <si>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</si>
  <si>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</si>
  <si>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</si>
  <si>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</si>
  <si>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</si>
  <si>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</si>
  <si>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</si>
  <si>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</si>
  <si>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</si>
  <si>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</si>
  <si>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</si>
  <si>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</si>
  <si>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</si>
  <si>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</si>
  <si>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</si>
  <si>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</si>
  <si>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</si>
  <si>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</si>
  <si>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</si>
  <si>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</si>
  <si>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</si>
  <si>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</si>
  <si>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</si>
  <si>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</si>
  <si>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</si>
  <si>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</si>
  <si>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</si>
  <si>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</si>
  <si>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</si>
  <si>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</si>
  <si>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</si>
  <si>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</si>
  <si>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</si>
  <si>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</si>
  <si>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</si>
  <si>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</si>
  <si>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</si>
  <si>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</si>
  <si>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</si>
  <si>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</si>
  <si>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</si>
  <si>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</si>
  <si>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</si>
  <si>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</si>
  <si>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</si>
  <si>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</si>
  <si>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</si>
  <si>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</si>
  <si>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</si>
  <si>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</si>
  <si>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</si>
  <si>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</si>
  <si>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</si>
  <si>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</si>
  <si>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</si>
  <si>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</si>
  <si>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</si>
  <si>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</si>
  <si>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</si>
  <si>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</si>
  <si>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</si>
  <si>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</si>
  <si>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</si>
  <si>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</si>
  <si>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</si>
  <si>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</si>
  <si>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</si>
  <si>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</si>
  <si>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</si>
  <si>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</si>
  <si>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</si>
  <si>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</si>
  <si>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</si>
  <si>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</si>
  <si>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</si>
  <si>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</si>
  <si>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</si>
  <si>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</si>
  <si>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</si>
  <si>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</si>
  <si>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</si>
  <si>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</si>
  <si>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</si>
  <si>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</si>
  <si>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</si>
  <si>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</si>
  <si>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</si>
  <si>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</si>
  <si>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</si>
  <si>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</si>
  <si>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</si>
  <si>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</si>
  <si>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</si>
  <si>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</si>
  <si>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</si>
  <si>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</si>
  <si>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</si>
  <si>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</si>
  <si>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</si>
  <si>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</si>
  <si>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</si>
  <si>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</si>
  <si>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</si>
  <si>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</si>
  <si>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</si>
  <si>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</si>
  <si>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</si>
  <si>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</si>
  <si>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</si>
  <si>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</si>
  <si>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</si>
  <si>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</si>
  <si>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</si>
  <si>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</si>
  <si>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</si>
  <si>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</si>
  <si>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</si>
  <si>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</si>
  <si>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</si>
  <si>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</si>
  <si>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</si>
  <si>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</si>
  <si>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</si>
  <si>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</si>
  <si>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</si>
  <si>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</si>
  <si>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</si>
  <si>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</si>
  <si>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</si>
  <si>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</si>
  <si>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</si>
  <si>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</si>
  <si>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</si>
  <si>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</si>
  <si>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</si>
  <si>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</si>
  <si>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</si>
  <si>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</si>
  <si>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</si>
  <si>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</si>
  <si>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</si>
  <si>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</si>
  <si>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</si>
  <si>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</si>
  <si>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</si>
  <si>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</si>
  <si>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</si>
  <si>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</si>
  <si>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</si>
  <si>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</si>
  <si>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</si>
  <si>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</si>
  <si>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</si>
  <si>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</si>
  <si>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</si>
  <si>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</si>
  <si>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</si>
  <si>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</si>
  <si>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</si>
  <si>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</si>
  <si>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</si>
  <si>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</si>
  <si>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</si>
  <si>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</si>
  <si>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</si>
  <si>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</si>
  <si>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</si>
  <si>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</si>
  <si>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</si>
  <si>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</si>
  <si>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</si>
  <si>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</si>
  <si>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</si>
  <si>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</si>
  <si>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</si>
  <si>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</si>
  <si>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</si>
  <si>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</si>
  <si>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</si>
  <si>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</si>
  <si>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</si>
  <si>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</si>
  <si>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</si>
  <si>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</si>
  <si>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</si>
  <si>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</si>
  <si>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</si>
  <si>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</si>
  <si>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</si>
  <si>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</si>
  <si>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</si>
  <si>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</si>
  <si>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</si>
  <si>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</si>
  <si>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</si>
  <si>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</si>
  <si>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</si>
  <si>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</si>
  <si>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</si>
  <si>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</si>
  <si>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</si>
  <si>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</si>
  <si>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</si>
  <si>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</si>
  <si>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</si>
  <si>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</si>
  <si>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</si>
  <si>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</si>
  <si>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</si>
  <si>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</si>
  <si>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</si>
  <si>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</si>
  <si>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</si>
  <si>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</si>
  <si>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</si>
  <si>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</si>
  <si>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</si>
  <si>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</si>
  <si>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</si>
  <si>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</si>
  <si>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</si>
  <si>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</si>
  <si>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</si>
  <si>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</si>
  <si>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</si>
  <si>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</si>
  <si>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</si>
  <si>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</si>
  <si>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</si>
  <si>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</si>
  <si>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</si>
  <si>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</si>
  <si>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</si>
  <si>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</si>
  <si>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</si>
  <si>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</si>
  <si>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</si>
  <si>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</si>
  <si>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</si>
  <si>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</si>
  <si>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</si>
  <si>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</si>
  <si>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</si>
  <si>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</si>
  <si>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</si>
  <si>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</si>
  <si>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</si>
  <si>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</si>
  <si>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</si>
  <si>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</si>
  <si>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</si>
  <si>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</si>
  <si>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</si>
  <si>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</si>
  <si>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</si>
  <si>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</si>
  <si>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</si>
  <si>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</si>
  <si>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</si>
  <si>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</si>
  <si>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</si>
  <si>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</si>
  <si>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</si>
  <si>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</si>
  <si>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</si>
  <si>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</si>
  <si>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</si>
  <si>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</si>
  <si>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</si>
  <si>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</si>
  <si>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</si>
  <si>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</si>
  <si>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</si>
  <si>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</si>
  <si>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</si>
  <si>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</si>
  <si>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</si>
  <si>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</si>
  <si>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</si>
  <si>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</si>
  <si>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</si>
  <si>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</si>
  <si>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</si>
  <si>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</si>
  <si>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</si>
  <si>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</si>
  <si>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</si>
  <si>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</si>
  <si>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</si>
  <si>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</si>
  <si>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</si>
  <si>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</si>
  <si>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</si>
  <si>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</si>
  <si>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</si>
  <si>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</si>
  <si>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</si>
  <si>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</si>
  <si>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</si>
  <si>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</si>
  <si>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</si>
  <si>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</si>
  <si>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</si>
  <si>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</si>
  <si>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</si>
  <si>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</si>
  <si>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</si>
  <si>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</si>
  <si>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</si>
  <si>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</si>
  <si>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</si>
  <si>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</si>
  <si>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</si>
  <si>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</si>
  <si>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</si>
  <si>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</si>
  <si>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</si>
  <si>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</si>
  <si>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</si>
  <si>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</si>
  <si>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</si>
  <si>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</si>
  <si>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</si>
  <si>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</si>
  <si>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</si>
  <si>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</si>
  <si>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</si>
  <si>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</si>
  <si>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</si>
  <si>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</si>
  <si>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</si>
  <si>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</si>
  <si>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</si>
  <si>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</si>
  <si>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</si>
  <si>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</si>
  <si>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</si>
  <si>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</si>
  <si>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</si>
  <si>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</si>
  <si>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</si>
  <si>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</si>
  <si>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</si>
  <si>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</si>
  <si>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</si>
  <si>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</si>
  <si>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</si>
  <si>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</si>
  <si>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</si>
  <si>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</si>
  <si>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</si>
  <si>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</si>
  <si>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</si>
  <si>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</si>
  <si>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</si>
  <si>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</si>
  <si>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</si>
  <si>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</si>
  <si>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</si>
  <si>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</si>
  <si>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</si>
  <si>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</si>
  <si>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</si>
  <si>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</si>
  <si>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</si>
  <si>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</si>
  <si>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</si>
  <si>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</si>
  <si>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</si>
  <si>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</si>
  <si>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</si>
  <si>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</si>
  <si>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</si>
  <si>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</si>
  <si>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</si>
  <si>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</si>
  <si>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</si>
  <si>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</si>
  <si>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</si>
  <si>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</si>
  <si>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</si>
  <si>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</si>
  <si>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</si>
  <si>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</si>
  <si>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</si>
  <si>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</si>
  <si>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</si>
  <si>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</si>
  <si>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</si>
  <si>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</si>
  <si>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</si>
  <si>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</si>
  <si>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</si>
  <si>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</si>
  <si>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</si>
  <si>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</si>
  <si>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</si>
  <si>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</si>
  <si>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</si>
  <si>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</si>
  <si>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</si>
  <si>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</si>
  <si>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</si>
  <si>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</si>
  <si>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</si>
  <si>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</si>
  <si>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</si>
  <si>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</si>
  <si>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</si>
  <si>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</si>
  <si>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</si>
  <si>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</si>
  <si>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</si>
  <si>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</si>
  <si>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</si>
  <si>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</si>
  <si>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</si>
  <si>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</si>
  <si>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</si>
  <si>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</si>
  <si>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</si>
  <si>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</si>
  <si>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</si>
  <si>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</si>
  <si>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</si>
  <si>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</si>
  <si>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</si>
  <si>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</si>
  <si>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</si>
  <si>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</si>
  <si>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</si>
  <si>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</si>
  <si>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</si>
  <si>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</si>
  <si>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</si>
  <si>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</si>
  <si>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</si>
  <si>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</si>
  <si>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</si>
  <si>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</si>
  <si>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</si>
  <si>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</si>
  <si>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</si>
  <si>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</si>
  <si>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</si>
  <si>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</si>
  <si>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</si>
  <si>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</si>
  <si>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</si>
  <si>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</si>
  <si>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</si>
  <si>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</si>
  <si>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</si>
  <si>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</si>
  <si>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</si>
  <si>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</si>
  <si>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</si>
  <si>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</si>
  <si>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</si>
  <si>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</si>
  <si>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</si>
  <si>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</si>
  <si>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</si>
  <si>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</si>
  <si>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</si>
  <si>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</si>
  <si>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</si>
  <si>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</si>
  <si>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</si>
  <si>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</si>
  <si>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</si>
  <si>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</si>
  <si>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</si>
  <si>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</si>
  <si>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</si>
  <si>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</si>
  <si>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</si>
  <si>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</si>
  <si>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</si>
  <si>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</si>
  <si>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</si>
  <si>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</si>
  <si>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</si>
  <si>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</si>
  <si>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</si>
  <si>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</si>
  <si>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</si>
  <si>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</si>
  <si>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</si>
  <si>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</si>
  <si>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</si>
  <si>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</si>
  <si>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</si>
  <si>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</si>
  <si>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</si>
  <si>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</si>
  <si>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</si>
  <si>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</si>
  <si>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</si>
  <si>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</si>
  <si>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</si>
  <si>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</si>
  <si>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</si>
  <si>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</si>
  <si>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</si>
  <si>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</si>
  <si>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</si>
  <si>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</si>
  <si>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</si>
  <si>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</si>
  <si>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</si>
  <si>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</si>
  <si>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</si>
  <si>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</si>
  <si>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</si>
  <si>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</si>
  <si>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</si>
  <si>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</si>
  <si>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</si>
  <si>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</si>
  <si>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</si>
  <si>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</si>
  <si>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</si>
  <si>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</si>
  <si>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</si>
  <si>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</si>
  <si>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</si>
  <si>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</si>
  <si>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</si>
  <si>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</si>
  <si>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</si>
  <si>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</si>
  <si>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</si>
  <si>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</si>
  <si>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</si>
  <si>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</si>
  <si>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</si>
  <si>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</si>
  <si>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</si>
  <si>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</si>
  <si>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</si>
  <si>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</si>
  <si>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</si>
  <si>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</si>
  <si>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</si>
  <si>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</si>
  <si>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</si>
  <si>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</si>
  <si>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</si>
  <si>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</si>
  <si>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</si>
  <si>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</si>
  <si>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</si>
  <si>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</si>
  <si>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</si>
  <si>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</si>
  <si>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</si>
  <si>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</si>
  <si>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</si>
  <si>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</si>
  <si>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</si>
  <si>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</si>
  <si>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</si>
  <si>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</si>
  <si>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</si>
  <si>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</si>
  <si>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</si>
  <si>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</si>
  <si>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</si>
  <si>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</si>
  <si>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</si>
  <si>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</si>
  <si>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</si>
  <si>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</si>
  <si>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</si>
  <si>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</si>
  <si>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</si>
  <si>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</si>
  <si>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</si>
  <si>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</si>
  <si>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</si>
  <si>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</si>
  <si>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</si>
  <si>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</si>
  <si>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</si>
  <si>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</si>
  <si>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</si>
  <si>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</si>
  <si>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</si>
  <si>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</si>
  <si>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</si>
  <si>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</si>
  <si>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</si>
  <si>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</si>
  <si>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</si>
  <si>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</si>
  <si>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</si>
  <si>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</si>
  <si>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</si>
  <si>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</si>
  <si>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</si>
  <si>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</si>
  <si>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</si>
  <si>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</si>
  <si>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</si>
  <si>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</si>
  <si>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</si>
  <si>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</si>
  <si>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</si>
  <si>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</si>
  <si>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</si>
  <si>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</si>
  <si>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</si>
  <si>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</si>
  <si>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</si>
  <si>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</si>
  <si>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</si>
  <si>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</si>
  <si>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</si>
  <si>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</si>
  <si>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</si>
  <si>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</si>
  <si>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</si>
  <si>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</si>
  <si>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</si>
  <si>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</si>
  <si>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</si>
  <si>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</si>
  <si>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</si>
  <si>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</si>
  <si>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</si>
  <si>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</si>
  <si>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</si>
  <si>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</si>
  <si>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</si>
  <si>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</si>
  <si>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</si>
  <si>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</si>
  <si>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</si>
  <si>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</si>
  <si>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</si>
  <si>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</si>
  <si>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</si>
  <si>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</si>
  <si>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</si>
  <si>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</si>
  <si>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</si>
  <si>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</si>
  <si>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</si>
  <si>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</si>
  <si>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</si>
  <si>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</si>
  <si>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</si>
  <si>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</si>
  <si>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</si>
  <si>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</si>
  <si>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</si>
  <si>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</si>
  <si>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</si>
  <si>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</si>
  <si>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</si>
  <si>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</si>
  <si>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</si>
  <si>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</si>
  <si>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</si>
  <si>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</si>
  <si>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</si>
  <si>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</si>
  <si>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</si>
  <si>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</si>
  <si>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</si>
  <si>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</si>
  <si>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</si>
  <si>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</si>
  <si>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</si>
  <si>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</si>
  <si>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</si>
  <si>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</si>
  <si>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</si>
  <si>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</si>
  <si>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</si>
  <si>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</si>
  <si>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</si>
  <si>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</si>
  <si>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</si>
  <si>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</si>
  <si>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</si>
  <si>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</si>
  <si>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</si>
  <si>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</si>
  <si>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</si>
  <si>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</si>
  <si>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</si>
  <si>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</si>
  <si>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</si>
  <si>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</si>
  <si>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</si>
  <si>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</si>
  <si>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</si>
  <si>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</si>
  <si>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</si>
  <si>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</si>
  <si>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</si>
  <si>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</si>
  <si>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</si>
  <si>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</si>
  <si>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</si>
  <si>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</si>
  <si>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</si>
  <si>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</si>
  <si>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</si>
  <si>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</si>
  <si>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</si>
  <si>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</si>
  <si>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</si>
  <si>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</si>
  <si>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</si>
  <si>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</si>
  <si>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</si>
  <si>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</si>
  <si>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</si>
  <si>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</si>
  <si>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</si>
  <si>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</si>
  <si>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</si>
  <si>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</si>
  <si>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</si>
  <si>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</si>
  <si>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</si>
  <si>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</si>
  <si>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</si>
  <si>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</si>
  <si>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</si>
  <si>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</si>
  <si>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</si>
  <si>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</si>
  <si>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</si>
  <si>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</si>
  <si>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</si>
  <si>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</si>
  <si>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</si>
  <si>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</si>
  <si>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</si>
  <si>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</si>
  <si>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</si>
  <si>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</si>
  <si>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</si>
  <si>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</si>
  <si>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</si>
  <si>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</si>
  <si>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</si>
  <si>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</si>
  <si>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</si>
  <si>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</si>
  <si>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</si>
  <si>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</si>
  <si>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</si>
  <si>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</si>
  <si>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</si>
  <si>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</si>
  <si>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</si>
  <si>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</si>
  <si>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</si>
  <si>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</si>
  <si>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</si>
  <si>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</si>
  <si>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</si>
  <si>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</si>
  <si>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</si>
  <si>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</si>
  <si>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</si>
  <si>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</si>
  <si>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</si>
  <si>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</si>
  <si>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</si>
  <si>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</si>
  <si>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</si>
  <si>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</si>
  <si>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</si>
  <si>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</si>
  <si>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</si>
  <si>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</si>
  <si>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</si>
  <si>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</si>
  <si>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</si>
  <si>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</si>
  <si>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</si>
  <si>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</si>
  <si>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</si>
  <si>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</si>
  <si>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</si>
  <si>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</si>
  <si>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</si>
  <si>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</si>
  <si>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</si>
  <si>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</si>
  <si>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</si>
  <si>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</si>
  <si>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</si>
  <si>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</si>
  <si>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</si>
  <si>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</si>
  <si>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</si>
  <si>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</si>
  <si>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</si>
  <si>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</si>
  <si>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</si>
  <si>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</si>
  <si>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</si>
  <si>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</si>
  <si>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</si>
  <si>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</si>
  <si>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</si>
  <si>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</si>
  <si>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</si>
  <si>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</si>
  <si>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</si>
  <si>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</si>
  <si>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</si>
  <si>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</si>
  <si>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</si>
  <si>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</si>
  <si>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</si>
  <si>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</si>
  <si>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</si>
  <si>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</si>
  <si>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</si>
  <si>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</si>
  <si>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</si>
  <si>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</si>
  <si>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</si>
  <si>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</si>
  <si>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</si>
  <si>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</si>
  <si>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</si>
  <si>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</si>
  <si>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</si>
  <si>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</si>
  <si>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</si>
  <si>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</si>
  <si>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</si>
  <si>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</si>
  <si>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</si>
  <si>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</si>
  <si>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</si>
  <si>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</si>
  <si>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</si>
  <si>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</si>
  <si>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</si>
  <si>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</si>
  <si>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</si>
  <si>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</si>
  <si>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</si>
  <si>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</si>
  <si>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</si>
  <si>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</si>
  <si>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</si>
  <si>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</si>
  <si>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</si>
  <si>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</si>
  <si>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</si>
  <si>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</si>
  <si>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</si>
  <si>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</si>
  <si>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</si>
  <si>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</si>
  <si>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</si>
  <si>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</si>
  <si>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</si>
  <si>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</si>
  <si>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</si>
  <si>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</si>
  <si>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</si>
  <si>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</si>
  <si>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</si>
  <si>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</si>
  <si>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</si>
  <si>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</si>
  <si>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</si>
  <si>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</si>
  <si>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</si>
  <si>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</si>
  <si>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</si>
  <si>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</si>
  <si>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</si>
  <si>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</si>
  <si>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</si>
  <si>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</si>
  <si>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</si>
  <si>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</si>
  <si>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</si>
  <si>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</si>
  <si>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</si>
  <si>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</si>
  <si>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</si>
  <si>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</si>
  <si>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</si>
  <si>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</si>
  <si>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</si>
  <si>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</si>
  <si>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</si>
  <si>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</si>
  <si>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</si>
  <si>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</si>
  <si>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</si>
  <si>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</si>
  <si>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</si>
  <si>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</si>
  <si>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</si>
  <si>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</si>
  <si>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</si>
  <si>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</si>
  <si>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</si>
  <si>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</si>
  <si>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</si>
  <si>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</si>
  <si>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</si>
  <si>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</si>
  <si>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</si>
  <si>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</si>
  <si>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</si>
  <si>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</si>
  <si>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</si>
  <si>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</si>
  <si>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</si>
  <si>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</si>
  <si>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</si>
  <si>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</si>
  <si>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</si>
  <si>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</si>
  <si>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</si>
  <si>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</si>
  <si>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</si>
  <si>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</si>
  <si>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</si>
  <si>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</si>
  <si>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</si>
  <si>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</si>
  <si>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</si>
  <si>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</si>
  <si>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</si>
  <si>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</si>
  <si>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</si>
  <si>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</si>
  <si>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</si>
  <si>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</si>
  <si>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</si>
  <si>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</si>
  <si>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</si>
  <si>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</si>
  <si>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</si>
  <si>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</si>
  <si>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</si>
  <si>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</si>
  <si>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</si>
  <si>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</si>
  <si>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</si>
  <si>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</si>
  <si>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</si>
  <si>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</si>
  <si>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</si>
  <si>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</si>
  <si>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</si>
  <si>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</si>
  <si>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</si>
  <si>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</si>
  <si>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</si>
  <si>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</si>
  <si>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</si>
  <si>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</si>
  <si>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</si>
  <si>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</si>
  <si>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</si>
  <si>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</si>
  <si>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</si>
  <si>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</si>
  <si>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</si>
  <si>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</si>
  <si>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</si>
  <si>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</si>
  <si>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</si>
  <si>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</si>
  <si>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</si>
  <si>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</si>
  <si>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</si>
  <si>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</si>
  <si>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</si>
  <si>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</si>
  <si>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</si>
  <si>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</si>
  <si>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</si>
  <si>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</si>
  <si>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</si>
  <si>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</si>
  <si>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</si>
  <si>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</si>
  <si>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</si>
  <si>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</si>
  <si>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</si>
  <si>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</si>
  <si>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</si>
  <si>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</si>
  <si>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</si>
  <si>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</si>
  <si>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</si>
  <si>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</si>
  <si>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</si>
  <si>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</si>
  <si>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</si>
  <si>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</si>
  <si>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</si>
  <si>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</si>
  <si>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</si>
  <si>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</si>
  <si>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</si>
  <si>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</si>
  <si>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</si>
  <si>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</si>
  <si>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</si>
  <si>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</si>
  <si>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</si>
  <si>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</si>
  <si>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</si>
  <si>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</si>
  <si>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</si>
  <si>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</si>
  <si>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</si>
  <si>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</si>
  <si>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</si>
  <si>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</si>
  <si>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</si>
  <si>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</si>
  <si>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</si>
  <si>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</si>
  <si>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</si>
  <si>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</si>
  <si>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</si>
  <si>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</si>
  <si>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</si>
  <si>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</si>
  <si>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</si>
  <si>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</si>
  <si>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</si>
  <si>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</si>
  <si>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</si>
  <si>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</si>
  <si>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</si>
  <si>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</si>
  <si>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</si>
  <si>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</si>
  <si>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</si>
  <si>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</si>
  <si>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</si>
  <si>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</si>
  <si>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</si>
  <si>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</si>
  <si>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</si>
  <si>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</si>
  <si>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</si>
  <si>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</si>
  <si>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</si>
  <si>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</si>
  <si>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</si>
  <si>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</si>
  <si>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</si>
  <si>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</si>
  <si>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</si>
  <si>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</si>
  <si>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</si>
  <si>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</si>
  <si>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</si>
  <si>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</si>
  <si>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</si>
  <si>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</si>
  <si>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</si>
  <si>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</si>
  <si>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</si>
  <si>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</si>
  <si>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</si>
  <si>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</si>
  <si>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</si>
  <si>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</si>
  <si>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</si>
  <si>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</si>
  <si>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</si>
  <si>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</si>
  <si>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</si>
  <si>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</si>
  <si>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</si>
  <si>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</si>
  <si>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</si>
  <si>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</si>
  <si>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</si>
  <si>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</si>
  <si>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</si>
  <si>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</si>
  <si>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</si>
  <si>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</si>
  <si>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</si>
  <si>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</si>
  <si>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</si>
  <si>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</si>
  <si>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</si>
  <si>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</si>
  <si>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</si>
  <si>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</si>
  <si>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</si>
  <si>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</si>
  <si>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</si>
  <si>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</si>
  <si>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</si>
  <si>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</si>
  <si>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</si>
  <si>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</si>
  <si>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</si>
  <si>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</si>
  <si>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</si>
  <si>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</si>
  <si>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</si>
  <si>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</si>
  <si>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</si>
  <si>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</si>
  <si>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</si>
  <si>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</si>
  <si>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</si>
  <si>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</si>
  <si>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</si>
  <si>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</si>
  <si>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</si>
  <si>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</si>
  <si>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</si>
  <si>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</si>
  <si>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</si>
  <si>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</si>
  <si>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</si>
  <si>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</si>
  <si>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</si>
  <si>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</si>
  <si>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</si>
  <si>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</si>
  <si>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</si>
  <si>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</si>
  <si>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</si>
  <si>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</si>
  <si>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</si>
  <si>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</si>
  <si>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</si>
  <si>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</si>
  <si>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</si>
  <si>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</si>
  <si>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</si>
  <si>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</si>
  <si>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</si>
  <si>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</si>
  <si>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</si>
  <si>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</si>
  <si>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</si>
  <si>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</si>
  <si>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</si>
  <si>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</si>
  <si>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</si>
  <si>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</si>
  <si>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</si>
  <si>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</si>
  <si>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</si>
  <si>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</si>
  <si>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</si>
  <si>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</si>
  <si>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</si>
  <si>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</si>
  <si>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</si>
  <si>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</si>
  <si>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</si>
  <si>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</si>
  <si>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</si>
  <si>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</si>
  <si>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</si>
  <si>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</si>
  <si>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</si>
  <si>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</si>
  <si>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</si>
  <si>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</si>
  <si>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</si>
  <si>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</si>
  <si>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</si>
  <si>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</si>
  <si>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</si>
  <si>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</si>
  <si>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</si>
  <si>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</si>
  <si>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</si>
  <si>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</si>
  <si>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</si>
  <si>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</si>
  <si>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</si>
  <si>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</si>
  <si>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</si>
  <si>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</si>
  <si>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</si>
  <si>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</si>
  <si>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</si>
  <si>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</si>
  <si>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</si>
  <si>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</si>
  <si>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</si>
  <si>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</si>
  <si>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</si>
  <si>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</si>
  <si>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</si>
  <si>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</si>
  <si>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</si>
  <si>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</si>
  <si>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</si>
  <si>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</si>
  <si>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</si>
  <si>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</si>
  <si>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</si>
  <si>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</si>
  <si>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</si>
  <si>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</si>
  <si>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</si>
  <si>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</si>
  <si>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</si>
  <si>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</si>
  <si>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</si>
  <si>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</si>
  <si>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</si>
  <si>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</si>
  <si>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</si>
  <si>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</si>
  <si>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</si>
  <si>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</si>
  <si>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</si>
  <si>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</si>
  <si>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</si>
  <si>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</si>
  <si>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</si>
  <si>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</si>
  <si>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</si>
  <si>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</si>
  <si>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</si>
  <si>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</si>
  <si>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</si>
  <si>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</si>
  <si>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</si>
  <si>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</si>
  <si>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</si>
  <si>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</si>
  <si>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</si>
  <si>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</si>
  <si>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</si>
  <si>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</si>
  <si>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</si>
  <si>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</si>
  <si>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</si>
  <si>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</si>
  <si>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</si>
  <si>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</si>
  <si>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</si>
  <si>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</si>
  <si>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</si>
  <si>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</si>
  <si>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</si>
  <si>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</si>
  <si>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</si>
  <si>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</si>
  <si>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</si>
  <si>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</si>
  <si>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</si>
  <si>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</si>
  <si>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</si>
  <si>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</si>
  <si>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</si>
  <si>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</si>
  <si>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</si>
  <si>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</si>
  <si>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</si>
  <si>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</si>
  <si>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</si>
  <si>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</si>
  <si>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</si>
  <si>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</si>
  <si>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</si>
  <si>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</si>
  <si>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</si>
  <si>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</si>
  <si>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</si>
  <si>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</si>
  <si>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</si>
  <si>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</si>
  <si>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</si>
  <si>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</si>
  <si>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</si>
  <si>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</si>
  <si>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</si>
  <si>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</si>
  <si>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</si>
  <si>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</si>
  <si>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</si>
  <si>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</si>
  <si>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</si>
  <si>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</si>
  <si>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</si>
  <si>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</si>
  <si>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</si>
  <si>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</si>
  <si>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</si>
  <si>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</si>
  <si>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</si>
  <si>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</si>
  <si>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</si>
  <si>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</si>
  <si>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</si>
  <si>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</si>
  <si>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</si>
  <si>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</si>
  <si>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</si>
  <si>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</si>
  <si>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</si>
  <si>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</si>
  <si>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</si>
  <si>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</si>
  <si>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</si>
  <si>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</si>
  <si>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</si>
  <si>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</si>
  <si>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</si>
  <si>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</si>
  <si>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</si>
  <si>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</si>
  <si>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</si>
  <si>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</si>
  <si>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</si>
  <si>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</si>
  <si>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</si>
  <si>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</si>
  <si>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</si>
  <si>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</si>
  <si>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</si>
  <si>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</si>
  <si>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</si>
  <si>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</si>
  <si>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</si>
  <si>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</si>
  <si>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</si>
  <si>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</si>
  <si>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</si>
  <si>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</si>
  <si>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</si>
  <si>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</si>
  <si>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</si>
  <si>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</si>
  <si>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</si>
  <si>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</si>
  <si>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</si>
  <si>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</si>
  <si>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</si>
  <si>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</si>
  <si>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</si>
  <si>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</si>
  <si>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</si>
  <si>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</si>
  <si>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</si>
  <si>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</si>
  <si>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</si>
  <si>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</si>
  <si>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</si>
  <si>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</si>
  <si>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</si>
  <si>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</si>
  <si>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</si>
  <si>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</si>
  <si>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</si>
  <si>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</si>
  <si>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</si>
  <si>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</si>
  <si>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</si>
  <si>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</si>
  <si>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</si>
  <si>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</si>
  <si>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</si>
  <si>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</si>
  <si>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</si>
  <si>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</si>
  <si>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</si>
  <si>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</si>
  <si>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</si>
  <si>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</si>
  <si>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</si>
  <si>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</si>
  <si>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</si>
  <si>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</si>
  <si>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</si>
  <si>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</si>
  <si>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</si>
  <si>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</si>
  <si>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</si>
  <si>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</si>
  <si>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</si>
  <si>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</si>
  <si>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</si>
  <si>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</si>
  <si>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</si>
  <si>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</si>
  <si>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</si>
  <si>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</si>
  <si>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</si>
  <si>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</si>
  <si>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</si>
  <si>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</si>
  <si>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</si>
  <si>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</si>
  <si>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</si>
  <si>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</si>
  <si>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</si>
  <si>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</si>
  <si>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</si>
  <si>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</si>
  <si>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</si>
  <si>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</si>
  <si>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</si>
  <si>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</si>
  <si>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</si>
  <si>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</si>
  <si>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</si>
  <si>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</si>
  <si>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</si>
  <si>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</si>
  <si>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</si>
  <si>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</si>
  <si>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</si>
  <si>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</si>
  <si>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</si>
  <si>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</si>
  <si>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</si>
  <si>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</si>
  <si>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</si>
  <si>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</si>
  <si>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</si>
  <si>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</si>
  <si>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</si>
  <si>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</si>
  <si>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</si>
  <si>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</si>
  <si>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</si>
  <si>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</si>
  <si>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</si>
  <si>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</si>
  <si>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</si>
  <si>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</si>
  <si>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</si>
  <si>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</si>
  <si>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</si>
  <si>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</si>
  <si>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</si>
  <si>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</si>
  <si>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</si>
  <si>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</si>
  <si>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</si>
  <si>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</si>
  <si>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</si>
  <si>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</si>
  <si>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</si>
  <si>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</si>
  <si>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</si>
  <si>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</si>
  <si>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</si>
  <si>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</si>
  <si>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</si>
  <si>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</si>
  <si>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</si>
  <si>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</si>
  <si>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</si>
  <si>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</si>
  <si>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</si>
  <si>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</si>
  <si>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</si>
  <si>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</si>
  <si>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</si>
  <si>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</si>
  <si>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</si>
  <si>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</si>
  <si>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</si>
  <si>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</si>
  <si>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</si>
  <si>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</si>
  <si>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</si>
  <si>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</si>
  <si>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</si>
  <si>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</si>
  <si>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</si>
  <si>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</si>
  <si>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</si>
  <si>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</si>
  <si>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</si>
  <si>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</si>
  <si>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</si>
  <si>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</si>
  <si>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</si>
  <si>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</si>
  <si>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</si>
  <si>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</si>
  <si>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</si>
  <si>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</si>
  <si>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</si>
  <si>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</si>
  <si>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</si>
  <si>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</si>
  <si>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</si>
  <si>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</si>
  <si>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</si>
  <si>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</si>
  <si>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</si>
  <si>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</si>
  <si>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</si>
  <si>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</si>
  <si>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</si>
  <si>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</si>
  <si>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</si>
  <si>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</si>
  <si>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</si>
  <si>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</si>
  <si>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</si>
  <si>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</si>
  <si>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</si>
  <si>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</si>
  <si>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</si>
  <si>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</si>
  <si>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</si>
  <si>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</si>
  <si>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</si>
  <si>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</si>
  <si>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</si>
  <si>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</si>
  <si>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</si>
  <si>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</si>
  <si>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</si>
  <si>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</si>
  <si>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</si>
  <si>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</si>
  <si>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</si>
  <si>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</si>
  <si>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</si>
  <si>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</si>
  <si>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</si>
  <si>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</si>
  <si>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</si>
  <si>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</si>
  <si>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</si>
  <si>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</si>
  <si>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</si>
  <si>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</si>
  <si>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</si>
  <si>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</si>
  <si>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</si>
  <si>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</si>
  <si>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</si>
  <si>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</si>
  <si>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</si>
  <si>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</si>
  <si>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</si>
  <si>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</si>
  <si>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</si>
  <si>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</si>
  <si>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</si>
  <si>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</si>
  <si>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</si>
  <si>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</si>
  <si>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</si>
  <si>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</si>
  <si>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</si>
  <si>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</si>
  <si>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</si>
  <si>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</si>
  <si>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</si>
  <si>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</si>
  <si>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</si>
  <si>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</si>
  <si>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</si>
  <si>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</si>
  <si>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</si>
  <si>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</si>
  <si>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</si>
  <si>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</si>
  <si>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</si>
  <si>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</si>
  <si>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</si>
  <si>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</si>
  <si>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</si>
  <si>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</si>
  <si>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</si>
  <si>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</si>
  <si>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</si>
  <si>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</si>
  <si>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</si>
  <si>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</si>
  <si>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</si>
  <si>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</si>
  <si>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</si>
  <si>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</si>
  <si>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</si>
  <si>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</si>
  <si>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</si>
  <si>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</si>
  <si>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</si>
  <si>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</si>
  <si>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</si>
  <si>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</si>
  <si>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</si>
  <si>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</si>
  <si>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</si>
  <si>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</si>
  <si>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</si>
  <si>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</si>
  <si>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</si>
  <si>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</si>
  <si>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</si>
  <si>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</si>
  <si>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</si>
  <si>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</si>
  <si>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</si>
  <si>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</si>
  <si>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</si>
  <si>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</si>
  <si>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</si>
  <si>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</si>
  <si>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</si>
  <si>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</si>
  <si>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</si>
  <si>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</si>
  <si>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</si>
  <si>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</si>
  <si>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</si>
  <si>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</si>
  <si>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</si>
  <si>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</si>
  <si>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</si>
  <si>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</si>
  <si>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</si>
  <si>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</si>
  <si>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</si>
  <si>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</si>
  <si>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</si>
  <si>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</si>
  <si>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</si>
  <si>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</si>
  <si>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</si>
  <si>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</si>
  <si>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</si>
  <si>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</si>
  <si>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</si>
  <si>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</si>
  <si>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</si>
  <si>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</si>
  <si>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</si>
  <si>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</si>
  <si>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</si>
  <si>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</si>
  <si>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</si>
  <si>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</si>
  <si>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</si>
  <si>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</si>
  <si>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</si>
  <si>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</si>
  <si>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</si>
  <si>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</si>
  <si>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</si>
  <si>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</si>
  <si>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</si>
  <si>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</si>
  <si>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</si>
  <si>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</si>
  <si>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</si>
  <si>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</si>
  <si>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</si>
  <si>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</si>
  <si>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</si>
  <si>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</si>
  <si>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</si>
  <si>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</si>
  <si>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</si>
  <si>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</si>
  <si>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</si>
  <si>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</si>
  <si>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</si>
  <si>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</si>
  <si>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</si>
  <si>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</si>
  <si>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</si>
  <si>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</si>
  <si>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</si>
  <si>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</si>
  <si>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</si>
  <si>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</si>
  <si>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</si>
  <si>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</si>
  <si>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</si>
  <si>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</si>
  <si>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</si>
  <si>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</si>
  <si>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</si>
  <si>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</si>
  <si>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</si>
  <si>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</si>
  <si>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</si>
  <si>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</si>
  <si>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</si>
  <si>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</si>
  <si>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</si>
  <si>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</si>
  <si>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</si>
  <si>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</si>
  <si>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</si>
  <si>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</si>
  <si>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</si>
  <si>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</si>
  <si>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</si>
  <si>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</si>
  <si>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</si>
  <si>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</si>
  <si>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</si>
  <si>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</si>
  <si>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</si>
  <si>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</si>
  <si>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</si>
  <si>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</si>
  <si>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</si>
  <si>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</si>
  <si>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</si>
  <si>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</si>
  <si>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</si>
  <si>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</si>
  <si>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</si>
  <si>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</si>
  <si>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</si>
  <si>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</si>
  <si>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</si>
  <si>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</si>
  <si>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</si>
  <si>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</si>
  <si>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</si>
  <si>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</si>
  <si>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</si>
  <si>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</si>
  <si>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</si>
  <si>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</si>
  <si>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</si>
  <si>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</si>
  <si>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</si>
  <si>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</si>
  <si>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</si>
  <si>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</si>
  <si>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</si>
  <si>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</si>
  <si>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</si>
  <si>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</si>
  <si>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</si>
  <si>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</si>
  <si>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</si>
  <si>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</si>
  <si>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</si>
  <si>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</si>
  <si>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</si>
  <si>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</si>
  <si>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</si>
  <si>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</si>
  <si>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</si>
  <si>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</si>
  <si>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</si>
  <si>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</si>
  <si>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</si>
  <si>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</si>
  <si>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</si>
  <si>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</si>
  <si>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</si>
  <si>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</si>
  <si>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</si>
  <si>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</si>
  <si>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</si>
  <si>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</si>
  <si>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</si>
  <si>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</si>
  <si>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</si>
  <si>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</si>
  <si>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</si>
  <si>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</si>
  <si>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</si>
  <si>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</si>
  <si>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</si>
  <si>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</si>
  <si>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</si>
  <si>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</si>
  <si>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</si>
  <si>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</si>
  <si>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</si>
  <si>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</si>
  <si>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</si>
  <si>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</si>
  <si>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</si>
  <si>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</si>
  <si>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</si>
  <si>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</si>
  <si>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</si>
  <si>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</si>
  <si>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</si>
  <si>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</si>
  <si>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</si>
  <si>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</si>
  <si>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</si>
  <si>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</si>
  <si>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</si>
  <si>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</si>
  <si>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</si>
  <si>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</si>
  <si>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</si>
  <si>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</si>
  <si>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</si>
  <si>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</si>
  <si>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</si>
  <si>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</si>
  <si>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</si>
  <si>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</si>
  <si>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</si>
  <si>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</si>
  <si>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</si>
  <si>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</si>
  <si>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</si>
  <si>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</si>
  <si>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</si>
  <si>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</si>
  <si>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</si>
  <si>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</si>
  <si>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</si>
  <si>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</si>
  <si>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</si>
  <si>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</si>
  <si>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</si>
  <si>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</si>
  <si>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</si>
  <si>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</si>
  <si>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</si>
  <si>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</si>
  <si>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</si>
  <si>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</si>
  <si>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</si>
  <si>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</si>
  <si>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</si>
  <si>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</si>
  <si>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</si>
  <si>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</si>
  <si>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</si>
  <si>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</si>
  <si>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</si>
  <si>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</si>
  <si>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</si>
  <si>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</si>
  <si>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</si>
  <si>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</si>
  <si>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</si>
  <si>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</si>
  <si>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</si>
  <si>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</si>
  <si>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</si>
  <si>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</si>
  <si>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</si>
  <si>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</si>
  <si>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</si>
  <si>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</si>
  <si>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</si>
  <si>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</si>
  <si>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</si>
  <si>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</si>
  <si>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</si>
  <si>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</si>
  <si>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</si>
  <si>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</si>
  <si>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</si>
  <si>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</si>
  <si>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</si>
  <si>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</si>
  <si>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</si>
  <si>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</si>
  <si>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</si>
  <si>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</si>
  <si>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</si>
  <si>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</si>
  <si>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</si>
  <si>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</si>
  <si>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</si>
  <si>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</si>
  <si>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</si>
  <si>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</si>
  <si>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</si>
  <si>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</si>
  <si>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</si>
  <si>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</si>
  <si>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</si>
  <si>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</si>
  <si>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</si>
  <si>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</si>
  <si>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</si>
  <si>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</si>
  <si>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</si>
  <si>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</si>
  <si>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</si>
  <si>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</si>
  <si>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</si>
  <si>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</si>
  <si>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</si>
  <si>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</si>
  <si>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</si>
  <si>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</si>
  <si>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</si>
  <si>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</si>
  <si>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</si>
  <si>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</si>
  <si>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</si>
  <si>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</si>
  <si>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</si>
  <si>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</si>
  <si>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</si>
  <si>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</si>
  <si>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</si>
  <si>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</si>
  <si>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</si>
  <si>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</si>
  <si>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</si>
  <si>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</si>
  <si>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</si>
  <si>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</si>
  <si>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</si>
  <si>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</si>
  <si>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</si>
  <si>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</si>
  <si>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</si>
  <si>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</si>
  <si>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</si>
  <si>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</si>
  <si>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</si>
  <si>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</si>
  <si>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</si>
  <si>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</si>
  <si>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</si>
  <si>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</si>
  <si>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</si>
  <si>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</si>
  <si>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</si>
  <si>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</si>
  <si>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</si>
  <si>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</si>
  <si>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</si>
  <si>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</si>
  <si>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</si>
  <si>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</si>
  <si>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</si>
  <si>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</si>
  <si>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</si>
  <si>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</si>
  <si>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</si>
  <si>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</si>
  <si>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</si>
  <si>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</si>
  <si>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</si>
  <si>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</si>
  <si>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</si>
  <si>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</si>
  <si>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</si>
  <si>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</si>
  <si>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</si>
  <si>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</si>
  <si>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</si>
  <si>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</si>
  <si>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</si>
  <si>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</si>
  <si>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</si>
  <si>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</si>
  <si>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</si>
  <si>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</si>
  <si>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</si>
  <si>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</si>
  <si>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</si>
  <si>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</si>
  <si>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</si>
  <si>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</si>
  <si>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</si>
  <si>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</si>
  <si>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</si>
  <si>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</si>
  <si>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</si>
  <si>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</si>
  <si>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</si>
  <si>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</si>
  <si>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</si>
  <si>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</si>
  <si>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</si>
  <si>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</si>
  <si>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</si>
  <si>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</si>
  <si>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</si>
  <si>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</si>
  <si>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</si>
  <si>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</si>
  <si>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</si>
  <si>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</si>
  <si>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</si>
  <si>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</si>
  <si>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</si>
  <si>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</si>
  <si>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</si>
  <si>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</si>
  <si>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</si>
  <si>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</si>
  <si>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</si>
  <si>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</si>
  <si>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</si>
  <si>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</si>
  <si>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</si>
  <si>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</si>
  <si>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</si>
  <si>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</si>
  <si>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</si>
  <si>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</si>
  <si>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</si>
  <si>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</si>
  <si>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</si>
  <si>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</si>
  <si>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</si>
  <si>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</si>
  <si>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</si>
  <si>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</si>
  <si>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</si>
  <si>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</si>
  <si>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</si>
  <si>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</si>
  <si>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</si>
  <si>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</si>
  <si>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</si>
  <si>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</si>
  <si>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</si>
  <si>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</si>
  <si>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</si>
  <si>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</si>
  <si>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</si>
  <si>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</si>
  <si>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</si>
  <si>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</si>
  <si>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</si>
  <si>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</si>
  <si>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</si>
  <si>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</si>
  <si>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</si>
  <si>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</si>
  <si>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</si>
  <si>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</si>
  <si>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</si>
  <si>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</si>
  <si>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</si>
  <si>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</si>
  <si>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</si>
  <si>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</si>
  <si>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</si>
  <si>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</si>
  <si>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</si>
  <si>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</si>
  <si>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</si>
  <si>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</si>
  <si>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</si>
  <si>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</si>
  <si>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</si>
  <si>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</si>
  <si>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</si>
  <si>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</si>
  <si>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</si>
  <si>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</si>
  <si>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</si>
  <si>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</si>
  <si>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</si>
  <si>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</si>
  <si>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</si>
  <si>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</si>
  <si>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</si>
  <si>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</si>
  <si>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</si>
  <si>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</si>
  <si>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</si>
  <si>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</si>
  <si>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</si>
  <si>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</si>
  <si>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</si>
  <si>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</si>
  <si>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</si>
  <si>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</si>
  <si>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</si>
  <si>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</si>
  <si>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</si>
  <si>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</si>
  <si>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</si>
  <si>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</si>
  <si>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</si>
  <si>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</si>
  <si>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</si>
  <si>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</si>
  <si>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</si>
  <si>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</si>
  <si>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</si>
  <si>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</si>
  <si>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</si>
  <si>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</si>
  <si>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</si>
  <si>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</si>
  <si>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</si>
  <si>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</si>
  <si>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</si>
  <si>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</si>
  <si>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</si>
  <si>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</si>
  <si>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</si>
  <si>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</si>
  <si>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</si>
  <si>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</si>
  <si>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</si>
  <si>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</si>
  <si>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</si>
  <si>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</si>
  <si>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</si>
  <si>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</si>
  <si>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</si>
  <si>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</si>
  <si>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</si>
  <si>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</si>
  <si>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</si>
  <si>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</si>
  <si>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</si>
  <si>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</si>
  <si>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</si>
  <si>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</si>
  <si>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</si>
  <si>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</si>
  <si>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</si>
  <si>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</si>
  <si>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</si>
  <si>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</si>
  <si>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</si>
  <si>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</si>
  <si>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</si>
  <si>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</si>
  <si>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</si>
  <si>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</si>
  <si>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</si>
  <si>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</si>
  <si>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</si>
  <si>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</si>
  <si>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</si>
  <si>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</si>
  <si>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</si>
  <si>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</si>
  <si>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</si>
  <si>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</si>
  <si>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</si>
  <si>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</si>
  <si>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</si>
  <si>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</si>
  <si>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</si>
  <si>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</si>
  <si>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</si>
  <si>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</si>
  <si>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</si>
  <si>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</si>
  <si>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</si>
  <si>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</si>
  <si>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</si>
  <si>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</si>
  <si>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</si>
  <si>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</si>
  <si>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</si>
  <si>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</si>
  <si>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</si>
  <si>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</si>
  <si>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</si>
  <si>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</si>
  <si>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</si>
  <si>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</si>
  <si>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</si>
  <si>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</si>
  <si>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</si>
  <si>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</si>
  <si>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</si>
  <si>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</si>
  <si>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</si>
  <si>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</si>
  <si>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</si>
  <si>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</si>
  <si>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</si>
  <si>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</si>
  <si>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</si>
  <si>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</si>
  <si>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</si>
  <si>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</si>
  <si>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</si>
  <si>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</si>
  <si>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</si>
  <si>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</si>
  <si>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</si>
  <si>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</si>
  <si>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</si>
  <si>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</si>
  <si>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</si>
  <si>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</si>
  <si>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</si>
  <si>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</si>
  <si>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</si>
  <si>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</si>
  <si>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</si>
  <si>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</si>
  <si>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</si>
  <si>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</si>
  <si>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</si>
  <si>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</si>
  <si>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</si>
  <si>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</si>
  <si>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</si>
  <si>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</si>
  <si>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</si>
  <si>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</si>
  <si>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</si>
  <si>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</si>
  <si>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</si>
  <si>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</si>
  <si>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</si>
  <si>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</si>
  <si>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</si>
  <si>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</si>
  <si>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</si>
  <si>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</si>
  <si>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</si>
  <si>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</si>
  <si>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</si>
  <si>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</si>
  <si>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</si>
  <si>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</si>
  <si>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</si>
  <si>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</si>
  <si>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</si>
  <si>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</si>
  <si>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</si>
  <si>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</si>
  <si>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</si>
  <si>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</si>
  <si>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</si>
  <si>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</si>
  <si>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</si>
  <si>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</si>
  <si>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</si>
  <si>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</si>
  <si>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</si>
  <si>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</si>
  <si>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</si>
  <si>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</si>
  <si>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</si>
  <si>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</si>
  <si>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</si>
  <si>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</si>
  <si>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</si>
  <si>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</si>
  <si>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</si>
  <si>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</si>
  <si>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</si>
  <si>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</si>
  <si>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</si>
  <si>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</si>
  <si>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</si>
  <si>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</si>
  <si>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</si>
  <si>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</si>
  <si>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</si>
  <si>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</si>
  <si>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</si>
  <si>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</si>
  <si>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</si>
  <si>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</si>
  <si>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</si>
  <si>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</si>
  <si>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</si>
  <si>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</si>
  <si>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</si>
  <si>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</si>
  <si>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</si>
  <si>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</si>
  <si>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</si>
  <si>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</si>
  <si>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</si>
  <si>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</si>
  <si>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</si>
  <si>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</si>
  <si>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</si>
  <si>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</si>
  <si>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</si>
  <si>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</si>
  <si>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</si>
  <si>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</si>
  <si>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</si>
  <si>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</si>
  <si>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</si>
  <si>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</si>
  <si>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</si>
  <si>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</si>
  <si>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</si>
  <si>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</si>
  <si>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</si>
  <si>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</si>
  <si>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</si>
  <si>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</si>
  <si>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</si>
  <si>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</si>
  <si>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</si>
  <si>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</si>
  <si>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</si>
  <si>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</si>
  <si>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</si>
  <si>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</si>
  <si>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</si>
  <si>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</si>
  <si>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</si>
  <si>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</si>
  <si>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</si>
  <si>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</si>
  <si>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</si>
  <si>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</si>
  <si>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</si>
  <si>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</si>
  <si>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</si>
  <si>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</si>
  <si>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</si>
  <si>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</si>
  <si>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</si>
  <si>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</si>
  <si>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</si>
  <si>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</si>
  <si>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</si>
  <si>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</si>
  <si>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</si>
  <si>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</si>
  <si>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</si>
  <si>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</si>
  <si>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</si>
  <si>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</si>
  <si>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</si>
  <si>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</si>
  <si>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</si>
  <si>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</si>
  <si>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</si>
  <si>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</si>
  <si>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</si>
  <si>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</si>
  <si>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</si>
  <si>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</si>
  <si>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</si>
  <si>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</si>
  <si>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</si>
  <si>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</si>
  <si>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</si>
  <si>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</si>
  <si>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</si>
  <si>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</si>
  <si>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</si>
  <si>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</si>
  <si>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</si>
  <si>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</si>
  <si>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</si>
  <si>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</si>
  <si>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</si>
  <si>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</si>
  <si>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</si>
  <si>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</si>
  <si>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</si>
  <si>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</si>
  <si>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</si>
  <si>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</si>
  <si>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</si>
  <si>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</si>
  <si>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</si>
  <si>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</si>
  <si>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</si>
  <si>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</si>
  <si>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</si>
  <si>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</si>
  <si>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</si>
  <si>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</si>
  <si>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</si>
  <si>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</si>
  <si>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</si>
  <si>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</si>
  <si>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</si>
  <si>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</si>
  <si>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</si>
  <si>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</si>
  <si>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</si>
  <si>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</si>
  <si>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</si>
  <si>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</si>
  <si>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</si>
  <si>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</si>
  <si>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</si>
  <si>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</si>
  <si>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</si>
  <si>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</si>
  <si>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</si>
  <si>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</si>
  <si>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</si>
  <si>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</si>
  <si>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</si>
  <si>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</si>
  <si>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</si>
  <si>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</si>
  <si>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</si>
  <si>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</si>
  <si>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</si>
  <si>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</si>
  <si>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</si>
  <si>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</si>
  <si>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</si>
  <si>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</si>
  <si>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</si>
  <si>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</si>
  <si>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</si>
  <si>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</si>
  <si>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</si>
  <si>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</si>
  <si>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</si>
  <si>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</si>
  <si>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</si>
  <si>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</si>
  <si>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</si>
  <si>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</si>
  <si>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</si>
  <si>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</si>
  <si>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</si>
  <si>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</si>
  <si>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</si>
  <si>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</si>
  <si>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</si>
  <si>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</si>
  <si>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</si>
  <si>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</si>
  <si>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</si>
  <si>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</si>
  <si>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</si>
  <si>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</si>
  <si>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</si>
  <si>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</si>
  <si>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</si>
  <si>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</si>
  <si>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</si>
  <si>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</si>
  <si>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</si>
  <si>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</si>
  <si>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</si>
  <si>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</si>
  <si>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</si>
  <si>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</si>
  <si>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</si>
  <si>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</si>
  <si>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</si>
  <si>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</si>
  <si>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</si>
  <si>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</si>
  <si>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</si>
  <si>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</si>
  <si>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</si>
  <si>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</si>
  <si>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</si>
  <si>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</si>
  <si>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</si>
  <si>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</si>
  <si>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</si>
  <si>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</si>
  <si>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</si>
  <si>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</si>
  <si>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</si>
  <si>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</si>
  <si>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</si>
  <si>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</si>
  <si>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</si>
  <si>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</si>
  <si>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</si>
  <si>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</si>
  <si>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</si>
  <si>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</si>
  <si>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</si>
  <si>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</si>
  <si>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</si>
  <si>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</si>
  <si>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</si>
  <si>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</si>
  <si>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</si>
  <si>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</si>
  <si>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</si>
  <si>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</si>
  <si>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</si>
  <si>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</si>
  <si>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</si>
  <si>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</si>
  <si>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</si>
  <si>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</si>
  <si>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</si>
  <si>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</si>
  <si>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</si>
  <si>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</si>
  <si>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</si>
  <si>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</si>
  <si>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</si>
  <si>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</si>
  <si>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</si>
  <si>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</si>
  <si>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</si>
  <si>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</si>
  <si>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</si>
  <si>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</si>
  <si>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</si>
  <si>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</si>
  <si>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</si>
  <si>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</si>
  <si>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</si>
  <si>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</si>
  <si>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</si>
  <si>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</si>
  <si>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</si>
  <si>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</si>
  <si>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</si>
  <si>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</si>
  <si>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</si>
  <si>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</si>
  <si>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</si>
  <si>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</si>
  <si>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</si>
  <si>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</si>
  <si>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</si>
  <si>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</si>
  <si>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</si>
  <si>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</si>
  <si>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</si>
  <si>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</si>
  <si>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</si>
  <si>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</si>
  <si>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</si>
  <si>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</si>
  <si>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</si>
  <si>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</si>
  <si>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</si>
  <si>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</si>
  <si>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</si>
  <si>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</si>
  <si>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</si>
  <si>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</si>
  <si>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</si>
  <si>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</si>
  <si>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</si>
  <si>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</si>
  <si>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</si>
  <si>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</si>
  <si>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</si>
  <si>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</si>
  <si>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</si>
  <si>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</si>
  <si>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</si>
  <si>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</si>
  <si>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</si>
  <si>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</si>
  <si>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</si>
  <si>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</si>
  <si>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</si>
  <si>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</si>
  <si>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</si>
  <si>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</si>
  <si>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</si>
  <si>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</si>
  <si>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</si>
  <si>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</si>
  <si>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</si>
  <si>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</si>
  <si>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</si>
  <si>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</si>
  <si>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</si>
  <si>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</si>
  <si>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</si>
  <si>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</si>
  <si>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</si>
  <si>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</si>
  <si>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</si>
  <si>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</si>
  <si>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</si>
  <si>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</si>
  <si>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</si>
  <si>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</si>
  <si>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</si>
  <si>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</si>
  <si>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</si>
  <si>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</si>
  <si>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</si>
  <si>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</si>
  <si>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</si>
  <si>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</si>
  <si>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</si>
  <si>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</si>
  <si>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</si>
  <si>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</si>
  <si>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</si>
  <si>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</si>
  <si>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</si>
  <si>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</si>
  <si>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</si>
  <si>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</si>
  <si>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</si>
  <si>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</si>
  <si>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</si>
  <si>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</si>
  <si>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</si>
  <si>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</si>
  <si>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</si>
  <si>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</si>
  <si>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</si>
  <si>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</si>
  <si>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</si>
  <si>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</si>
  <si>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</si>
  <si>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</si>
  <si>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</si>
  <si>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</si>
  <si>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</si>
  <si>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</si>
  <si>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</si>
  <si>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</si>
  <si>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</si>
  <si>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</si>
  <si>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</si>
  <si>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</si>
  <si>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</si>
  <si>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</si>
  <si>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</si>
  <si>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</si>
  <si>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</si>
  <si>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</si>
  <si>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</si>
  <si>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</si>
  <si>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</si>
  <si>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</si>
  <si>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</si>
  <si>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</si>
  <si>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</si>
  <si>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</si>
  <si>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</si>
  <si>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</si>
  <si>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</si>
  <si>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</si>
  <si>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</si>
  <si>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</si>
  <si>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</si>
  <si>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</si>
  <si>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</si>
  <si>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</si>
  <si>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</si>
  <si>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</si>
  <si>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</si>
  <si>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</si>
  <si>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</si>
  <si>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</si>
  <si>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</si>
  <si>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</si>
  <si>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</si>
  <si>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</si>
  <si>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</si>
  <si>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</si>
  <si>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</si>
  <si>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</si>
  <si>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</si>
  <si>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</si>
  <si>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</si>
  <si>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</si>
  <si>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</si>
  <si>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</si>
  <si>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</si>
  <si>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</si>
  <si>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</si>
  <si>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</si>
  <si>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</si>
  <si>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</si>
  <si>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</si>
  <si>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</si>
  <si>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</si>
  <si>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</si>
  <si>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</si>
  <si>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</si>
  <si>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</si>
  <si>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</si>
  <si>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</si>
  <si>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</si>
  <si>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</si>
  <si>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</si>
  <si>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</si>
  <si>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</si>
  <si>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</si>
  <si>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</si>
  <si>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</si>
  <si>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</si>
  <si>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</si>
  <si>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</si>
  <si>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</si>
  <si>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</si>
  <si>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</si>
  <si>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</si>
  <si>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</si>
  <si>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</si>
  <si>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</si>
  <si>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</si>
  <si>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</si>
  <si>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</si>
  <si>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</si>
  <si>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</si>
  <si>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</si>
  <si>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</si>
  <si>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</si>
  <si>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</si>
  <si>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</si>
  <si>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</si>
  <si>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</si>
  <si>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</si>
  <si>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</si>
  <si>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</si>
  <si>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</si>
  <si>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</si>
  <si>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</si>
  <si>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</si>
  <si>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</si>
  <si>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</si>
  <si>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</si>
  <si>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</si>
  <si>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</si>
  <si>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</si>
  <si>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</si>
  <si>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</si>
  <si>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</si>
  <si>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</si>
  <si>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</si>
  <si>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</si>
  <si>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</si>
  <si>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</si>
  <si>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</si>
  <si>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</si>
  <si>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</si>
  <si>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</si>
  <si>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</si>
  <si>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</si>
  <si>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</si>
  <si>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</si>
  <si>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</si>
  <si>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</si>
  <si>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</si>
  <si>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</si>
  <si>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</si>
  <si>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</si>
  <si>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</si>
  <si>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</si>
  <si>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</si>
  <si>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</si>
  <si>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</si>
  <si>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</si>
  <si>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</si>
  <si>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</si>
  <si>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</si>
  <si>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</si>
  <si>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</si>
  <si>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</si>
  <si>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</si>
  <si>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</si>
  <si>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</si>
  <si>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</si>
  <si>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</si>
  <si>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</si>
  <si>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</si>
  <si>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</si>
  <si>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</si>
  <si>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</si>
  <si>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</si>
  <si>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</si>
  <si>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</si>
  <si>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</si>
  <si>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</si>
  <si>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</si>
  <si>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</si>
  <si>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</si>
  <si>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</si>
  <si>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</si>
  <si>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</si>
  <si>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</si>
  <si>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</si>
  <si>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</si>
  <si>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</si>
  <si>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</si>
  <si>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</si>
  <si>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</si>
  <si>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</si>
  <si>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</si>
  <si>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</si>
  <si>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</si>
  <si>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</si>
  <si>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</si>
  <si>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</si>
  <si>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</si>
  <si>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</si>
  <si>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</si>
  <si>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</si>
  <si>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</si>
  <si>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</si>
  <si>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</si>
  <si>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</si>
  <si>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</si>
  <si>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</si>
  <si>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</si>
  <si>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</si>
  <si>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</si>
  <si>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</si>
  <si>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</si>
  <si>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</si>
  <si>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</si>
  <si>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</si>
  <si>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</si>
  <si>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</si>
  <si>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</si>
  <si>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</si>
  <si>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</si>
  <si>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</si>
  <si>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</si>
  <si>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</si>
  <si>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</si>
  <si>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</si>
  <si>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</si>
  <si>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</si>
  <si>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</si>
  <si>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</si>
  <si>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</si>
  <si>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</si>
  <si>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</si>
  <si>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</si>
  <si>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</si>
  <si>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</si>
  <si>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</si>
  <si>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</si>
  <si>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</si>
  <si>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</si>
  <si>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</si>
  <si>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</si>
  <si>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</si>
  <si>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</si>
  <si>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</si>
  <si>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</si>
  <si>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</si>
  <si>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</si>
  <si>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</si>
  <si>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</si>
  <si>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</si>
  <si>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</si>
  <si>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</si>
  <si>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</si>
  <si>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</si>
  <si>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</si>
  <si>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</si>
  <si>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</si>
  <si>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</si>
  <si>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</si>
  <si>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</si>
  <si>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</si>
  <si>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</si>
  <si>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</si>
  <si>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</si>
  <si>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</si>
  <si>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</si>
  <si>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</si>
  <si>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</si>
  <si>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</si>
  <si>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</si>
  <si>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</si>
  <si>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</si>
  <si>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</si>
  <si>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</si>
  <si>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</si>
  <si>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</si>
  <si>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</si>
  <si>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</si>
  <si>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</si>
  <si>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</si>
  <si>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</si>
  <si>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</si>
  <si>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</si>
  <si>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</si>
  <si>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</si>
  <si>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</si>
  <si>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</si>
  <si>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</si>
  <si>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</si>
  <si>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</si>
  <si>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</si>
  <si>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</si>
  <si>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</si>
  <si>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</si>
  <si>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</si>
  <si>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</si>
  <si>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</si>
  <si>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</si>
  <si>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</si>
  <si>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</si>
  <si>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</si>
  <si>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</si>
  <si>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</si>
  <si>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</si>
  <si>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</si>
  <si>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</si>
  <si>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</si>
  <si>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</si>
  <si>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</si>
  <si>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</si>
  <si>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</si>
  <si>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</si>
  <si>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</si>
  <si>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</si>
  <si>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</si>
  <si>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</si>
  <si>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</si>
  <si>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</si>
  <si>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</si>
  <si>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</si>
  <si>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</si>
  <si>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</si>
  <si>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</si>
  <si>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</si>
  <si>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</si>
  <si>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</si>
  <si>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</si>
  <si>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</si>
  <si>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</si>
  <si>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</si>
  <si>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</si>
  <si>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</si>
  <si>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</si>
  <si>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</si>
  <si>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</si>
  <si>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</si>
  <si>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</si>
  <si>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</si>
  <si>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</si>
  <si>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</si>
  <si>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</si>
  <si>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</si>
  <si>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</si>
  <si>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</si>
  <si>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</si>
  <si>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</si>
  <si>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</si>
  <si>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</si>
  <si>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</si>
  <si>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</si>
  <si>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</si>
  <si>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</si>
  <si>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</si>
  <si>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</si>
  <si>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</si>
  <si>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</si>
  <si>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</si>
  <si>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</si>
  <si>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</si>
  <si>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</si>
  <si>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</si>
  <si>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</si>
  <si>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</si>
  <si>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</si>
  <si>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</si>
  <si>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</si>
  <si>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</si>
  <si>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</si>
  <si>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</si>
  <si>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</si>
  <si>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</si>
  <si>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</si>
  <si>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</si>
  <si>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</si>
  <si>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</si>
  <si>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</si>
  <si>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</si>
  <si>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</si>
  <si>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</si>
  <si>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</si>
  <si>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</si>
  <si>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</si>
  <si>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</si>
  <si>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</si>
  <si>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</si>
  <si>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</si>
  <si>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</si>
  <si>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</si>
  <si>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</si>
  <si>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</si>
  <si>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</si>
  <si>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</si>
  <si>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</si>
  <si>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</si>
  <si>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</si>
  <si>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</si>
  <si>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</si>
  <si>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</si>
  <si>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</si>
  <si>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</si>
  <si>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</si>
  <si>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</si>
  <si>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</si>
  <si>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</si>
  <si>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</si>
  <si>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</si>
  <si>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</si>
  <si>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</si>
  <si>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</si>
  <si>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</si>
  <si>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</si>
  <si>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</si>
  <si>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</si>
  <si>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</si>
  <si>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</si>
  <si>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</si>
  <si>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</si>
  <si>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</si>
  <si>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</si>
  <si>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</si>
  <si>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</si>
  <si>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</si>
  <si>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</si>
  <si>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</si>
  <si>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</si>
  <si>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</si>
  <si>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</si>
  <si>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</si>
  <si>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</si>
  <si>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</si>
  <si>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</si>
  <si>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</si>
  <si>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</si>
  <si>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</si>
  <si>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</si>
  <si>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</si>
  <si>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</si>
  <si>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</si>
  <si>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</si>
  <si>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</si>
  <si>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</si>
  <si>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</si>
  <si>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</si>
  <si>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</si>
  <si>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</si>
  <si>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</si>
  <si>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</si>
  <si>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</si>
  <si>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</si>
  <si>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</si>
  <si>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</si>
  <si>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</si>
  <si>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</si>
  <si>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</si>
  <si>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</si>
  <si>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</si>
  <si>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</si>
  <si>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</si>
  <si>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</si>
  <si>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</si>
  <si>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</si>
  <si>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</si>
  <si>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</si>
  <si>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</si>
  <si>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</si>
  <si>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</si>
  <si>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</si>
  <si>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</si>
  <si>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</si>
  <si>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</si>
  <si>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</si>
  <si>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</si>
  <si>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</si>
  <si>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</si>
  <si>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</si>
  <si>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</si>
  <si>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</si>
  <si>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</si>
  <si>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</si>
  <si>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</si>
  <si>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</si>
  <si>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</si>
  <si>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</si>
  <si>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</si>
  <si>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</si>
  <si>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</si>
  <si>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</si>
  <si>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</si>
  <si>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</si>
  <si>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</si>
  <si>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</si>
  <si>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</si>
  <si>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</si>
  <si>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</si>
  <si>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</si>
  <si>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</si>
  <si>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</si>
  <si>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</si>
  <si>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</si>
  <si>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</si>
  <si>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</si>
  <si>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</si>
  <si>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</si>
  <si>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</si>
  <si>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</si>
  <si>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</si>
  <si>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</si>
  <si>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</si>
  <si>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</si>
  <si>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</si>
  <si>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</si>
  <si>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</si>
  <si>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</si>
  <si>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</si>
  <si>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</si>
  <si>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</si>
  <si>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</si>
  <si>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</si>
  <si>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</si>
  <si>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</si>
  <si>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</si>
  <si>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</si>
  <si>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</si>
  <si>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</si>
  <si>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</si>
  <si>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</si>
  <si>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</si>
  <si>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</si>
  <si>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</si>
  <si>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</si>
  <si>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</si>
  <si>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</si>
  <si>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</si>
  <si>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</si>
  <si>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</si>
  <si>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</si>
  <si>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</si>
  <si>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</si>
  <si>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</si>
  <si>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</si>
  <si>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</si>
  <si>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</si>
  <si>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</si>
  <si>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</si>
  <si>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</si>
  <si>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</si>
  <si>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</si>
  <si>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</si>
  <si>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</si>
  <si>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</si>
  <si>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</si>
  <si>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</si>
  <si>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</si>
  <si>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</si>
  <si>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</si>
  <si>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</si>
  <si>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</si>
  <si>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</si>
  <si>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</si>
  <si>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</si>
  <si>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</si>
  <si>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</si>
  <si>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</si>
  <si>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</si>
  <si>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</si>
  <si>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</si>
  <si>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</si>
  <si>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</si>
  <si>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</si>
  <si>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</si>
  <si>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</si>
  <si>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</si>
  <si>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</si>
  <si>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</si>
  <si>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</si>
  <si>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</si>
  <si>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</si>
  <si>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</si>
  <si>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</si>
  <si>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</si>
  <si>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</si>
  <si>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</si>
  <si>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</si>
  <si>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</si>
  <si>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</si>
  <si>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</si>
  <si>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</si>
  <si>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</si>
  <si>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</si>
  <si>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</si>
  <si>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</si>
  <si>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</si>
  <si>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</si>
  <si>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</si>
  <si>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</si>
  <si>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</si>
  <si>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</si>
  <si>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</si>
  <si>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</si>
  <si>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</si>
  <si>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</si>
  <si>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</si>
  <si>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</si>
  <si>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</si>
  <si>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</si>
  <si>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</si>
  <si>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</si>
  <si>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</si>
  <si>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</si>
  <si>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</si>
  <si>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</si>
  <si>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</si>
  <si>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</si>
  <si>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</si>
  <si>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</si>
  <si>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</si>
  <si>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</si>
  <si>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</si>
  <si>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</si>
  <si>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</si>
  <si>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</si>
  <si>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</si>
  <si>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</si>
  <si>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</si>
  <si>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</si>
  <si>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</si>
  <si>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</si>
  <si>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</si>
  <si>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</si>
  <si>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</si>
  <si>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</si>
  <si>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</si>
  <si>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</si>
  <si>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</si>
  <si>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</si>
  <si>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</si>
  <si>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</si>
  <si>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</si>
  <si>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</si>
  <si>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</si>
  <si>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</si>
  <si>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</si>
  <si>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</si>
  <si>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</si>
  <si>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</si>
  <si>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</si>
  <si>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</si>
  <si>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</si>
  <si>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</si>
  <si>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</si>
  <si>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</si>
  <si>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</si>
  <si>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</si>
  <si>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</si>
  <si>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</si>
  <si>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</si>
  <si>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</si>
  <si>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</si>
  <si>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</si>
  <si>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</si>
  <si>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</si>
  <si>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</si>
  <si>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</si>
  <si>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</si>
  <si>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</si>
  <si>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</si>
  <si>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</si>
  <si>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</si>
  <si>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</si>
  <si>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</si>
  <si>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</si>
  <si>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</si>
  <si>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</si>
  <si>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</si>
  <si>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</si>
  <si>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</si>
  <si>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</si>
  <si>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</si>
  <si>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</si>
  <si>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</si>
  <si>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</si>
  <si>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</si>
  <si>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</si>
  <si>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</si>
  <si>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</si>
  <si>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</si>
  <si>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</si>
  <si>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</si>
  <si>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</si>
  <si>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</si>
  <si>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</si>
  <si>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</si>
  <si>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</si>
  <si>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</si>
  <si>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</si>
  <si>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</si>
  <si>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</si>
  <si>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</si>
  <si>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</si>
  <si>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</si>
  <si>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</si>
  <si>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</si>
  <si>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</si>
  <si>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</si>
  <si>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</si>
  <si>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</si>
  <si>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</si>
  <si>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</si>
  <si>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</si>
  <si>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</si>
  <si>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</si>
  <si>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</si>
  <si>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</si>
  <si>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</si>
  <si>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</si>
  <si>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</si>
  <si>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</si>
  <si>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</si>
  <si>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</si>
  <si>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</si>
  <si>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</si>
  <si>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</si>
  <si>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</si>
  <si>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</si>
  <si>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</si>
  <si>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</si>
  <si>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</si>
  <si>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</si>
  <si>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</si>
  <si>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</si>
  <si>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</si>
  <si>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</si>
  <si>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</si>
  <si>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</si>
  <si>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</si>
  <si>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</si>
  <si>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</si>
  <si>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</si>
  <si>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</si>
  <si>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</si>
  <si>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</si>
  <si>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</si>
  <si>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</si>
  <si>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</si>
  <si>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</si>
  <si>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</si>
  <si>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</si>
  <si>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</si>
  <si>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</si>
  <si>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</si>
  <si>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</si>
  <si>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</si>
  <si>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</si>
  <si>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</si>
  <si>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</si>
  <si>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</si>
  <si>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</si>
  <si>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</si>
  <si>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</si>
  <si>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</si>
  <si>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</si>
  <si>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</si>
  <si>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</si>
  <si>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</si>
  <si>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</si>
  <si>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</si>
  <si>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</si>
  <si>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</si>
  <si>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</si>
  <si>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</si>
  <si>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</si>
  <si>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</si>
  <si>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</si>
  <si>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</si>
  <si>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</si>
  <si>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</si>
  <si>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</si>
  <si>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</si>
  <si>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</si>
  <si>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</si>
  <si>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</si>
  <si>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</si>
  <si>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</si>
  <si>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</si>
  <si>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</si>
  <si>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</si>
  <si>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</si>
  <si>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</si>
  <si>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</si>
  <si>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</si>
  <si>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</si>
  <si>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</si>
  <si>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</si>
  <si>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</si>
  <si>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</si>
  <si>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</si>
  <si>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</si>
  <si>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</si>
  <si>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</si>
  <si>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</si>
  <si>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</si>
  <si>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</si>
  <si>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</si>
  <si>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</si>
  <si>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</si>
  <si>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</si>
  <si>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</si>
  <si>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</si>
  <si>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</si>
  <si>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</si>
  <si>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</si>
  <si>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</si>
  <si>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</si>
  <si>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</si>
  <si>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</si>
  <si>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</si>
  <si>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</si>
  <si>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</si>
  <si>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</si>
  <si>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</si>
  <si>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</si>
  <si>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</si>
  <si>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</si>
  <si>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</si>
  <si>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</si>
  <si>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</si>
  <si>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</si>
  <si>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</si>
  <si>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</si>
  <si>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</si>
  <si>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</si>
  <si>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</si>
  <si>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</si>
  <si>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</si>
  <si>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</si>
  <si>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</si>
  <si>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</si>
  <si>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</si>
  <si>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</si>
  <si>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</si>
  <si>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</si>
  <si>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</si>
  <si>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</si>
  <si>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</si>
  <si>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</si>
  <si>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</si>
  <si>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</si>
  <si>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</si>
  <si>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</si>
  <si>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</si>
  <si>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</si>
  <si>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</si>
  <si>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</si>
  <si>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</si>
  <si>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</si>
  <si>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</si>
  <si>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</si>
  <si>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</si>
  <si>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</si>
  <si>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</si>
  <si>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</si>
  <si>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</si>
  <si>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</si>
  <si>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</si>
  <si>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</si>
  <si>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</si>
  <si>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</si>
  <si>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</si>
  <si>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</si>
  <si>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</si>
  <si>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</si>
  <si>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</si>
  <si>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</si>
  <si>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</si>
  <si>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</si>
  <si>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</si>
  <si>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</si>
  <si>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</si>
  <si>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</si>
  <si>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</si>
  <si>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</si>
  <si>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</si>
  <si>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</si>
  <si>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</si>
  <si>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</si>
  <si>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</si>
  <si>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</si>
  <si>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</si>
  <si>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</si>
  <si>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</si>
  <si>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</si>
  <si>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</si>
  <si>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</si>
  <si>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</si>
  <si>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</si>
  <si>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</si>
  <si>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</si>
  <si>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</si>
  <si>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</si>
  <si>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</si>
  <si>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</si>
  <si>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</si>
  <si>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</si>
  <si>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</si>
  <si>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</si>
  <si>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</si>
  <si>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</si>
  <si>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</si>
  <si>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</si>
  <si>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</si>
  <si>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</si>
  <si>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</si>
  <si>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</si>
  <si>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</si>
  <si>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</si>
  <si>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</si>
  <si>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</si>
  <si>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</si>
  <si>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</si>
  <si>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</si>
  <si>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</si>
  <si>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</si>
  <si>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</si>
  <si>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</si>
  <si>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</si>
  <si>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</si>
  <si>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</si>
  <si>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</si>
  <si>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</si>
  <si>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</si>
  <si>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</si>
  <si>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</si>
  <si>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</si>
  <si>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</si>
  <si>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</si>
  <si>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</si>
  <si>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</si>
  <si>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</si>
  <si>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</si>
  <si>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</si>
  <si>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</si>
  <si>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</si>
  <si>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</si>
  <si>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</si>
  <si>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</si>
  <si>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</si>
  <si>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</si>
  <si>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</si>
  <si>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</si>
  <si>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</si>
  <si>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</si>
  <si>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</si>
  <si>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</si>
  <si>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</si>
  <si>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</si>
  <si>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</si>
  <si>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</si>
  <si>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</si>
  <si>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</si>
  <si>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</si>
  <si>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</si>
  <si>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</si>
  <si>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</si>
  <si>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</si>
  <si>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</si>
  <si>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</si>
  <si>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</si>
  <si>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</si>
  <si>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</si>
  <si>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</si>
  <si>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</si>
  <si>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</si>
  <si>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</si>
  <si>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</si>
  <si>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</si>
  <si>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</si>
  <si>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</si>
  <si>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</si>
  <si>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</si>
  <si>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</si>
  <si>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</si>
  <si>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</si>
  <si>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</si>
  <si>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</si>
  <si>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</si>
  <si>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</si>
  <si>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</si>
  <si>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</si>
  <si>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</si>
  <si>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</si>
  <si>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</si>
  <si>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</si>
  <si>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</si>
  <si>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</si>
  <si>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</si>
  <si>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</si>
  <si>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</si>
  <si>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</si>
  <si>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</si>
  <si>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</si>
  <si>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</si>
  <si>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</si>
  <si>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</si>
  <si>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</si>
  <si>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</si>
  <si>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</si>
  <si>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</si>
  <si>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</si>
  <si>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</si>
  <si>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</si>
  <si>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</si>
  <si>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</si>
  <si>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</si>
  <si>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</si>
  <si>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</si>
  <si>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</si>
  <si>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</si>
  <si>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</si>
  <si>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</si>
  <si>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</si>
  <si>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</si>
  <si>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</si>
  <si>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</si>
  <si>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</si>
  <si>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</si>
  <si>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</si>
  <si>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</si>
  <si>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</si>
  <si>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</si>
  <si>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</si>
  <si>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</si>
  <si>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</si>
  <si>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</si>
  <si>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</si>
  <si>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</si>
  <si>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</si>
  <si>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</si>
  <si>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</si>
  <si>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</si>
  <si>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</si>
  <si>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</si>
  <si>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</si>
  <si>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</si>
  <si>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</si>
  <si>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</si>
  <si>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</si>
  <si>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</si>
  <si>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</si>
  <si>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</si>
  <si>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</si>
  <si>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</si>
  <si>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</si>
  <si>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</si>
  <si>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</si>
  <si>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</si>
  <si>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</si>
  <si>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</si>
  <si>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</si>
  <si>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</si>
  <si>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</si>
  <si>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</si>
  <si>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</si>
  <si>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</si>
  <si>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</si>
  <si>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</si>
  <si>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</si>
  <si>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</si>
  <si>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</si>
  <si>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</si>
  <si>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</si>
  <si>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</si>
  <si>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</si>
  <si>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</si>
  <si>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</si>
  <si>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</si>
  <si>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</si>
  <si>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</si>
  <si>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</si>
  <si>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</si>
  <si>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</si>
  <si>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</si>
  <si>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</si>
  <si>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</si>
  <si>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</si>
  <si>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</si>
  <si>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</si>
  <si>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</si>
  <si>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</si>
  <si>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</si>
  <si>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</si>
  <si>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</si>
  <si>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</si>
  <si>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</si>
  <si>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</si>
  <si>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</si>
  <si>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</si>
  <si>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</si>
  <si>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</si>
  <si>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</si>
  <si>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</si>
  <si>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</si>
  <si>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</si>
  <si>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</si>
  <si>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</si>
  <si>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</si>
  <si>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</si>
  <si>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</si>
  <si>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</si>
  <si>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</si>
  <si>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</si>
  <si>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</si>
  <si>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</si>
  <si>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</si>
  <si>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</si>
  <si>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</si>
  <si>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</si>
  <si>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</si>
  <si>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</si>
  <si>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</si>
  <si>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</si>
  <si>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</si>
  <si>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</si>
  <si>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</si>
  <si>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</si>
  <si>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</si>
  <si>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</si>
  <si>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</si>
  <si>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</si>
  <si>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</si>
  <si>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</si>
  <si>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</si>
  <si>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</si>
  <si>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</si>
  <si>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</si>
  <si>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</si>
  <si>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</si>
  <si>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</si>
  <si>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</si>
  <si>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</si>
  <si>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</si>
  <si>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</si>
  <si>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</si>
  <si>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</si>
  <si>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</si>
  <si>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</si>
  <si>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</si>
  <si>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</si>
  <si>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</si>
  <si>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</si>
  <si>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</si>
  <si>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</si>
  <si>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</si>
  <si>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</si>
  <si>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</si>
  <si>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</si>
  <si>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</si>
  <si>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</si>
  <si>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</si>
  <si>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</si>
  <si>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</si>
  <si>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</si>
  <si>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</si>
  <si>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</si>
  <si>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</si>
  <si>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</si>
  <si>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</si>
  <si>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</si>
  <si>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</si>
  <si>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</si>
  <si>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</si>
  <si>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</si>
  <si>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</si>
  <si>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</si>
  <si>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</si>
  <si>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</si>
  <si>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</si>
  <si>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</si>
  <si>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</si>
  <si>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</si>
  <si>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</si>
  <si>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</si>
  <si>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</si>
  <si>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</si>
  <si>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</si>
  <si>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</si>
  <si>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</si>
  <si>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</si>
  <si>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</si>
  <si>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</si>
  <si>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</si>
  <si>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</si>
  <si>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</si>
  <si>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</si>
  <si>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</si>
  <si>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</si>
  <si>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</si>
  <si>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</si>
  <si>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</si>
  <si>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</si>
  <si>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</si>
  <si>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</si>
  <si>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</si>
  <si>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</si>
  <si>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</si>
  <si>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</si>
  <si>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</si>
  <si>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</si>
  <si>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</si>
  <si>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</si>
  <si>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</si>
  <si>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</si>
  <si>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</si>
  <si>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</si>
  <si>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</si>
  <si>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</si>
  <si>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</si>
  <si>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</si>
  <si>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</si>
  <si>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</si>
  <si>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</si>
  <si>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</si>
  <si>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</si>
  <si>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</si>
  <si>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</si>
  <si>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</si>
  <si>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</si>
  <si>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</si>
  <si>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</si>
  <si>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</si>
  <si>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</si>
  <si>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</si>
  <si>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</si>
  <si>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</si>
  <si>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</si>
  <si>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</si>
  <si>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</si>
  <si>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</si>
  <si>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</si>
  <si>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</si>
  <si>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</si>
  <si>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</si>
  <si>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</si>
  <si>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</si>
  <si>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</si>
  <si>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</si>
  <si>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</si>
  <si>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</si>
  <si>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</si>
  <si>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</si>
  <si>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</si>
  <si>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</si>
  <si>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</si>
  <si>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</si>
  <si>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</si>
  <si>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</si>
  <si>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</si>
  <si>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</si>
  <si>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</si>
  <si>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</si>
  <si>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</si>
  <si>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</si>
  <si>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</si>
  <si>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</si>
  <si>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</si>
  <si>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</si>
  <si>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</si>
  <si>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</si>
  <si>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</si>
  <si>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</si>
  <si>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</si>
  <si>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</si>
  <si>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</si>
  <si>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</si>
  <si>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</si>
  <si>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</si>
  <si>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</si>
  <si>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</si>
  <si>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</si>
  <si>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</si>
  <si>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</si>
  <si>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</si>
  <si>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</si>
  <si>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</si>
  <si>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</si>
  <si>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</si>
  <si>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</si>
  <si>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</si>
  <si>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</si>
  <si>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</si>
  <si>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</si>
  <si>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</si>
  <si>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</si>
  <si>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</si>
  <si>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</si>
  <si>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</si>
  <si>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</si>
  <si>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</si>
  <si>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</si>
  <si>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</si>
  <si>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</si>
  <si>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</si>
  <si>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</si>
  <si>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</si>
  <si>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</si>
  <si>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</si>
  <si>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</si>
  <si>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</si>
  <si>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</si>
  <si>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</si>
  <si>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</si>
  <si>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</si>
  <si>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</si>
  <si>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</si>
  <si>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</si>
  <si>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</si>
  <si>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</si>
  <si>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</si>
  <si>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</si>
  <si>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</si>
  <si>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</si>
  <si>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</si>
  <si>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</si>
  <si>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</si>
  <si>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</si>
  <si>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</si>
  <si>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</si>
  <si>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</si>
  <si>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</si>
  <si>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</si>
  <si>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</si>
  <si>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</si>
  <si>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</si>
  <si>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</si>
  <si>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</si>
  <si>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</si>
  <si>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</si>
  <si>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</si>
  <si>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</si>
  <si>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</si>
  <si>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</si>
  <si>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</si>
  <si>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</si>
  <si>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</si>
  <si>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</si>
  <si>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</si>
  <si>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</si>
  <si>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</si>
  <si>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</si>
  <si>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</si>
  <si>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</si>
  <si>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</si>
  <si>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</si>
  <si>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</si>
  <si>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</si>
  <si>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</si>
  <si>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</si>
  <si>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</si>
  <si>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</si>
  <si>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</si>
  <si>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</si>
  <si>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</si>
  <si>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</si>
  <si>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</si>
  <si>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</si>
  <si>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</si>
  <si>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</si>
  <si>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</si>
  <si>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</si>
  <si>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</si>
  <si>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</si>
  <si>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</si>
  <si>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</si>
  <si>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</si>
  <si>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</si>
  <si>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</si>
  <si>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</si>
  <si>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</si>
  <si>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</si>
  <si>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</si>
  <si>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</si>
  <si>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</si>
  <si>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</si>
  <si>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</si>
  <si>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</si>
  <si>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</si>
  <si>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</si>
  <si>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</si>
  <si>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</si>
  <si>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</si>
  <si>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</si>
  <si>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</si>
  <si>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</si>
  <si>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</si>
  <si>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</si>
  <si>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</si>
  <si>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</si>
  <si>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</si>
  <si>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</si>
  <si>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</si>
  <si>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</si>
  <si>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</si>
  <si>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</si>
  <si>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</si>
  <si>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</si>
  <si>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</si>
  <si>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</si>
  <si>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</si>
  <si>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</si>
  <si>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</si>
  <si>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</si>
  <si>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</si>
  <si>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</si>
  <si>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</si>
  <si>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</si>
  <si>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</si>
  <si>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</si>
  <si>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</si>
  <si>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</si>
  <si>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</si>
  <si>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</si>
  <si>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</si>
  <si>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</si>
  <si>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</si>
  <si>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</si>
  <si>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</si>
  <si>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</si>
  <si>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</si>
  <si>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</si>
  <si>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</si>
  <si>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</si>
  <si>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</si>
  <si>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</si>
  <si>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</si>
  <si>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</si>
  <si>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</si>
  <si>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</si>
  <si>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</si>
  <si>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</si>
  <si>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</si>
  <si>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</si>
  <si>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</si>
  <si>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</si>
  <si>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</si>
  <si>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</si>
  <si>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</si>
  <si>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</si>
  <si>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</si>
  <si>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</si>
  <si>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</si>
  <si>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</si>
  <si>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</si>
  <si>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</si>
  <si>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</si>
  <si>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</si>
  <si>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</si>
  <si>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</si>
  <si>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</si>
  <si>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</si>
  <si>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</si>
  <si>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</si>
  <si>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</si>
  <si>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</si>
  <si>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</si>
  <si>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</si>
  <si>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</si>
  <si>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</si>
  <si>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</si>
  <si>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</si>
  <si>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</si>
  <si>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</si>
  <si>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</si>
  <si>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</si>
  <si>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</si>
  <si>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</si>
  <si>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</si>
  <si>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</si>
  <si>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</si>
  <si>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</si>
  <si>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</si>
  <si>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</si>
  <si>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</si>
  <si>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</si>
  <si>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</si>
  <si>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</si>
  <si>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</si>
  <si>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</si>
  <si>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</si>
  <si>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</si>
  <si>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</si>
  <si>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</si>
  <si>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</si>
  <si>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</si>
  <si>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</si>
  <si>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</si>
  <si>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</si>
  <si>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</si>
  <si>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</si>
  <si>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</si>
  <si>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</si>
  <si>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</si>
  <si>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</si>
  <si>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</si>
  <si>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</si>
  <si>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</si>
  <si>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</si>
  <si>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</si>
  <si>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</si>
  <si>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</si>
  <si>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</si>
  <si>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</si>
  <si>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</si>
  <si>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</si>
  <si>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</si>
  <si>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</si>
  <si>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</si>
  <si>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</si>
  <si>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</si>
  <si>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</si>
  <si>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</si>
  <si>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</si>
  <si>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</si>
  <si>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</si>
  <si>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</si>
  <si>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</si>
  <si>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</si>
  <si>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</si>
  <si>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</si>
  <si>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</si>
  <si>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</si>
  <si>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</si>
  <si>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</si>
  <si>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</si>
  <si>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</si>
  <si>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</si>
  <si>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</si>
  <si>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</si>
  <si>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</si>
  <si>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</si>
  <si>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</si>
  <si>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</si>
  <si>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</si>
  <si>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</si>
  <si>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</si>
  <si>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</si>
  <si>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</si>
  <si>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</si>
  <si>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</si>
  <si>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</si>
  <si>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</si>
  <si>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</si>
  <si>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</si>
  <si>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</si>
  <si>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</si>
  <si>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</si>
  <si>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</si>
  <si>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</si>
  <si>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</si>
  <si>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</si>
  <si>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</si>
  <si>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</si>
  <si>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</si>
  <si>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</si>
  <si>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</si>
  <si>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</si>
  <si>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</si>
  <si>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</si>
  <si>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</si>
  <si>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</si>
  <si>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</si>
  <si>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</si>
  <si>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</si>
  <si>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</si>
  <si>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</si>
  <si>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</si>
  <si>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</si>
  <si>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</si>
  <si>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</si>
  <si>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</si>
  <si>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</si>
  <si>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</si>
  <si>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</si>
  <si>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</si>
  <si>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</si>
  <si>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</si>
  <si>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</si>
  <si>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</si>
  <si>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</si>
  <si>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</si>
  <si>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</si>
  <si>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</si>
  <si>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</si>
  <si>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</si>
  <si>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</si>
  <si>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</si>
  <si>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</si>
  <si>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</si>
  <si>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</si>
  <si>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</si>
  <si>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</si>
  <si>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</si>
  <si>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</si>
  <si>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</si>
  <si>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</si>
  <si>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</si>
  <si>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</si>
  <si>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</si>
  <si>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</si>
  <si>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</si>
  <si>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</si>
  <si>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</si>
  <si>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</si>
  <si>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</si>
  <si>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</si>
  <si>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</si>
  <si>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</si>
  <si>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</si>
  <si>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</si>
  <si>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</si>
  <si>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</si>
  <si>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</si>
  <si>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</si>
  <si>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</si>
  <si>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</si>
  <si>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</si>
  <si>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</si>
  <si>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</si>
  <si>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</si>
  <si>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</si>
  <si>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</si>
  <si>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</si>
  <si>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</si>
  <si>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</si>
  <si>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</si>
  <si>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</si>
  <si>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</si>
  <si>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</si>
  <si>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</si>
  <si>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</si>
  <si>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</si>
  <si>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</si>
  <si>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</si>
  <si>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</si>
  <si>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</si>
  <si>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</si>
  <si>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</si>
  <si>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</si>
  <si>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</si>
  <si>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</si>
  <si>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</si>
  <si>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</si>
  <si>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</si>
  <si>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</si>
  <si>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</si>
  <si>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</si>
  <si>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</si>
  <si>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</si>
  <si>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</si>
  <si>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</si>
  <si>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</si>
  <si>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</si>
  <si>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</si>
  <si>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</si>
  <si>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</si>
  <si>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</si>
  <si>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</si>
  <si>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</si>
  <si>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</si>
  <si>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</si>
  <si>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</si>
  <si>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</si>
  <si>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</si>
  <si>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</si>
  <si>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</si>
  <si>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</si>
  <si>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</si>
  <si>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</si>
  <si>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</si>
  <si>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</si>
  <si>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</si>
  <si>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</si>
  <si>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</si>
  <si>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</si>
  <si>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</si>
  <si>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</si>
  <si>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</si>
  <si>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</si>
  <si>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</si>
  <si>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</si>
  <si>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</si>
  <si>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</si>
  <si>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</si>
  <si>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</si>
  <si>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</si>
  <si>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</si>
  <si>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</si>
  <si>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</si>
  <si>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</si>
  <si>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</si>
  <si>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</si>
  <si>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</si>
  <si>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</si>
  <si>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</si>
  <si>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</si>
  <si>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</si>
  <si>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</si>
  <si>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</si>
  <si>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</si>
  <si>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</si>
  <si>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</si>
  <si>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</si>
  <si>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</si>
  <si>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</si>
  <si>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</si>
  <si>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</si>
  <si>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</si>
  <si>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</si>
  <si>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</si>
  <si>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</si>
  <si>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</si>
  <si>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</si>
  <si>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</si>
  <si>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</si>
  <si>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</si>
  <si>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</si>
  <si>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</si>
  <si>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</si>
  <si>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</si>
  <si>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</si>
  <si>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</si>
  <si>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</si>
  <si>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</si>
  <si>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</si>
  <si>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</si>
  <si>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</si>
  <si>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</si>
  <si>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</si>
  <si>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</si>
  <si>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</si>
  <si>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</si>
  <si>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</si>
  <si>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</si>
  <si>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</si>
  <si>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</si>
  <si>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</si>
  <si>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</si>
  <si>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</si>
  <si>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</si>
  <si>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</si>
  <si>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</si>
  <si>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</si>
  <si>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</si>
  <si>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</si>
  <si>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</si>
  <si>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</si>
  <si>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</si>
  <si>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</si>
  <si>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</si>
  <si>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</si>
  <si>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</si>
  <si>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</si>
  <si>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</si>
  <si>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</si>
  <si>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</si>
  <si>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</si>
  <si>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</si>
  <si>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</si>
  <si>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</si>
  <si>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</si>
  <si>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</si>
  <si>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</si>
  <si>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</si>
  <si>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</si>
  <si>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</si>
  <si>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</si>
  <si>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</si>
  <si>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</si>
  <si>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</si>
  <si>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</si>
  <si>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</si>
  <si>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</si>
  <si>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</si>
  <si>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</si>
  <si>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</si>
  <si>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</si>
  <si>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</si>
  <si>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</si>
  <si>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</si>
  <si>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</si>
  <si>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</si>
  <si>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</si>
  <si>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</si>
  <si>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</si>
  <si>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</si>
  <si>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</si>
  <si>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</si>
  <si>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</si>
  <si>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</si>
  <si>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</si>
  <si>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</si>
  <si>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</si>
  <si>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</si>
  <si>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</si>
  <si>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</si>
  <si>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</si>
  <si>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</si>
  <si>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</si>
  <si>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</si>
  <si>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</si>
  <si>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</si>
  <si>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</si>
  <si>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</si>
  <si>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</si>
  <si>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</si>
  <si>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</si>
  <si>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</si>
  <si>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</si>
  <si>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</si>
  <si>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</si>
  <si>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</si>
  <si>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</si>
  <si>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</si>
  <si>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</si>
  <si>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</si>
  <si>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</si>
  <si>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</si>
  <si>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</si>
  <si>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</si>
  <si>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</si>
  <si>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</si>
  <si>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</si>
  <si>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</si>
  <si>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</si>
  <si>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</si>
  <si>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</si>
  <si>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</si>
  <si>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</si>
  <si>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</si>
  <si>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</si>
  <si>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</si>
  <si>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</si>
  <si>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</si>
  <si>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</si>
  <si>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</si>
  <si>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</si>
  <si>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</si>
  <si>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</si>
  <si>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</si>
  <si>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</si>
  <si>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</si>
  <si>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</si>
  <si>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</si>
  <si>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</si>
  <si>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</si>
  <si>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</si>
  <si>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</si>
  <si>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</si>
  <si>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</si>
  <si>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</si>
  <si>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</si>
  <si>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</si>
  <si>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</si>
  <si>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</si>
  <si>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</si>
  <si>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</si>
  <si>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</si>
  <si>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</si>
  <si>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</si>
  <si>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</si>
  <si>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</si>
  <si>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</si>
  <si>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</si>
  <si>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</si>
  <si>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</si>
  <si>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</si>
  <si>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</si>
  <si>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</si>
  <si>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</si>
  <si>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</si>
  <si>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</si>
  <si>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</si>
  <si>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</si>
  <si>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</si>
  <si>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</si>
  <si>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</si>
  <si>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</si>
  <si>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</si>
  <si>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</si>
  <si>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</si>
  <si>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</si>
  <si>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</si>
  <si>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</si>
  <si>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</si>
  <si>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</si>
  <si>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</si>
  <si>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</si>
  <si>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</si>
  <si>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</si>
  <si>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</si>
  <si>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</si>
  <si>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</si>
  <si>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</si>
  <si>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</si>
  <si>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</si>
  <si>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</si>
  <si>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</si>
  <si>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</si>
  <si>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</si>
  <si>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</si>
  <si>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</si>
  <si>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</si>
  <si>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</si>
  <si>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</si>
  <si>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</si>
  <si>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</si>
  <si>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</si>
  <si>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</si>
  <si>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</si>
  <si>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</si>
  <si>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</si>
  <si>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</si>
  <si>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</si>
  <si>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</si>
  <si>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</si>
  <si>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</si>
  <si>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</si>
  <si>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</si>
  <si>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</si>
  <si>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</si>
  <si>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</si>
  <si>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</si>
  <si>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</si>
  <si>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</si>
  <si>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</si>
  <si>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</si>
  <si>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</si>
  <si>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</si>
  <si>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</si>
  <si>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</si>
  <si>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</si>
  <si>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</si>
  <si>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</si>
  <si>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</si>
  <si>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</si>
  <si>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</si>
  <si>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</si>
  <si>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</si>
  <si>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</si>
  <si>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</si>
  <si>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</si>
  <si>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</si>
  <si>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</si>
  <si>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</si>
  <si>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</si>
  <si>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</si>
  <si>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</si>
  <si>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</si>
  <si>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</si>
  <si>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</si>
  <si>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</si>
  <si>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</si>
  <si>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</si>
  <si>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</si>
  <si>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</si>
  <si>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</si>
  <si>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</si>
  <si>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</si>
  <si>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</si>
  <si>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</si>
  <si>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</si>
  <si>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</si>
  <si>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</si>
  <si>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</si>
  <si>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</si>
  <si>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</si>
  <si>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</si>
  <si>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</si>
  <si>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</si>
  <si>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</si>
  <si>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</si>
  <si>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</si>
  <si>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</si>
  <si>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</si>
  <si>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</si>
  <si>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</si>
  <si>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</si>
  <si>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</si>
  <si>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</si>
  <si>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</si>
  <si>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</si>
  <si>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</si>
  <si>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</si>
  <si>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</si>
  <si>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</si>
  <si>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</si>
  <si>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</si>
  <si>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</si>
  <si>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</si>
  <si>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</si>
  <si>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</si>
  <si>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</si>
  <si>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</si>
  <si>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</si>
  <si>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</si>
  <si>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</si>
  <si>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</si>
  <si>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</si>
  <si>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</si>
  <si>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</si>
  <si>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</si>
  <si>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</si>
  <si>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</si>
  <si>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</si>
  <si>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</si>
  <si>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</si>
  <si>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</si>
  <si>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</si>
  <si>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</si>
  <si>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</si>
  <si>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</si>
  <si>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</si>
  <si>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</si>
  <si>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</si>
  <si>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</si>
  <si>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</si>
  <si>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</si>
  <si>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</si>
  <si>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</si>
  <si>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</si>
  <si>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</si>
  <si>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</si>
  <si>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</si>
  <si>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</si>
  <si>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</si>
  <si>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</si>
  <si>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</si>
  <si>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</si>
  <si>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</si>
  <si>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</si>
  <si>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</si>
  <si>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</si>
  <si>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</si>
  <si>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</si>
  <si>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</si>
  <si>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</si>
  <si>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</si>
  <si>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</si>
  <si>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</si>
  <si>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</si>
  <si>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</si>
  <si>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</si>
  <si>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</si>
  <si>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</si>
  <si>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</si>
  <si>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</si>
  <si>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</si>
  <si>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</si>
  <si>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</si>
  <si>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</si>
  <si>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</si>
  <si>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</si>
  <si>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</si>
  <si>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</si>
  <si>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</si>
  <si>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</si>
  <si>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</si>
  <si>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</si>
  <si>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</si>
  <si>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</si>
  <si>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</si>
  <si>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</si>
  <si>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</si>
  <si>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</si>
  <si>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</si>
  <si>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</si>
  <si>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</si>
  <si>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</si>
  <si>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</si>
  <si>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</si>
  <si>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</si>
  <si>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</si>
  <si>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</si>
  <si>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</si>
  <si>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</si>
  <si>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</si>
  <si>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</si>
  <si>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</si>
  <si>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</si>
  <si>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</si>
  <si>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</si>
  <si>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</si>
  <si>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</si>
  <si>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</si>
  <si>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</si>
  <si>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</si>
  <si>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</si>
  <si>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</si>
  <si>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</si>
  <si>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</si>
  <si>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</si>
  <si>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</si>
  <si>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</si>
  <si>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</si>
  <si>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</si>
  <si>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</si>
  <si>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</si>
  <si>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</si>
  <si>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</si>
  <si>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</si>
  <si>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</si>
  <si>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</si>
  <si>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</si>
  <si>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</si>
  <si>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</si>
  <si>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</si>
  <si>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</si>
  <si>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</si>
  <si>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</si>
  <si>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</si>
  <si>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</si>
  <si>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</si>
  <si>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</si>
  <si>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</si>
  <si>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</si>
  <si>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</si>
  <si>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</si>
  <si>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</si>
  <si>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</si>
  <si>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</si>
  <si>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</si>
  <si>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</si>
  <si>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</si>
  <si>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</si>
  <si>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</si>
  <si>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</si>
  <si>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</si>
  <si>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</si>
  <si>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</si>
  <si>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</si>
  <si>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</si>
  <si>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</si>
  <si>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</si>
  <si>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</si>
  <si>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</si>
  <si>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</si>
  <si>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</si>
  <si>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</si>
  <si>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</si>
  <si>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</si>
  <si>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</si>
  <si>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</si>
  <si>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</si>
  <si>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</si>
  <si>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</si>
  <si>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</si>
  <si>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</si>
  <si>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</si>
  <si>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</si>
  <si>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</si>
  <si>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</si>
  <si>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</si>
  <si>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</si>
  <si>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</si>
  <si>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</si>
  <si>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</si>
  <si>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</si>
  <si>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</si>
  <si>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</si>
  <si>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</si>
  <si>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</si>
  <si>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</si>
  <si>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</si>
  <si>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</si>
  <si>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</si>
  <si>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</si>
  <si>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</si>
  <si>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</si>
  <si>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</si>
  <si>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</si>
  <si>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</si>
  <si>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</si>
  <si>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</si>
  <si>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</si>
  <si>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</si>
  <si>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</si>
  <si>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</si>
  <si>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</si>
  <si>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</si>
  <si>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</si>
  <si>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</si>
  <si>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</si>
  <si>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</si>
  <si>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</si>
  <si>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</si>
  <si>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</si>
  <si>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</si>
  <si>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</si>
  <si>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</si>
  <si>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</si>
  <si>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</si>
  <si>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</si>
  <si>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</si>
  <si>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</si>
  <si>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</si>
  <si>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</si>
  <si>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</si>
  <si>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</si>
  <si>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</si>
  <si>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</si>
  <si>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</si>
  <si>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</si>
  <si>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</si>
  <si>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</si>
  <si>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</si>
  <si>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</si>
  <si>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</si>
  <si>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</si>
  <si>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</si>
  <si>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</si>
  <si>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</si>
  <si>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</si>
  <si>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</si>
  <si>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</si>
  <si>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</si>
  <si>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</si>
  <si>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</si>
  <si>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</si>
  <si>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</si>
  <si>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</si>
  <si>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</si>
  <si>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</si>
  <si>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</si>
  <si>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</si>
  <si>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</si>
  <si>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</si>
  <si>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</si>
  <si>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</si>
  <si>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</si>
  <si>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</si>
  <si>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</si>
  <si>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</si>
  <si>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</si>
  <si>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</si>
  <si>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</si>
  <si>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</si>
  <si>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</si>
  <si>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</si>
  <si>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</si>
  <si>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</si>
  <si>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</si>
  <si>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</si>
  <si>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</si>
  <si>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</si>
  <si>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</si>
  <si>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</si>
  <si>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</si>
  <si>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</si>
  <si>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</si>
  <si>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</si>
  <si>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</si>
  <si>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</si>
  <si>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</si>
  <si>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</si>
  <si>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</si>
  <si>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</si>
  <si>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</si>
  <si>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</si>
  <si>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</si>
  <si>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</si>
  <si>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</si>
  <si>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</si>
  <si>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</si>
  <si>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</si>
  <si>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</si>
  <si>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</si>
  <si>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</si>
  <si>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</si>
  <si>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</si>
  <si>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</si>
  <si>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</si>
  <si>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</si>
  <si>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</si>
  <si>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</si>
  <si>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</si>
  <si>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</si>
  <si>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team on way need 120 min  </t>
  </si>
  <si>
    <t>PCM-20251010-00000192</t>
  </si>
  <si>
    <t xml:space="preserve">team at site </t>
  </si>
  <si>
    <t>PCM-20251010-00000231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</si>
  <si>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</si>
  <si>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</si>
  <si>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</si>
  <si>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</si>
  <si>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</si>
  <si>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</si>
  <si>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</si>
  <si>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</si>
  <si>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</si>
  <si>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</si>
  <si>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</si>
  <si>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</si>
  <si>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</si>
  <si>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</si>
  <si>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</si>
  <si>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</si>
  <si>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</si>
  <si>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</si>
  <si>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</si>
  <si>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</si>
  <si>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</si>
  <si>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</si>
  <si>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</si>
  <si>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</si>
  <si>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</si>
  <si>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</si>
  <si>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</si>
  <si>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</si>
  <si>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</si>
  <si>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</si>
  <si>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</si>
  <si>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</si>
  <si>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</si>
  <si>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</si>
  <si>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</si>
  <si>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</si>
  <si>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</si>
  <si>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</si>
  <si>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</si>
  <si>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</si>
  <si>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</si>
  <si>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</si>
  <si>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</si>
  <si>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</si>
  <si>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</si>
  <si>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</si>
  <si>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</si>
  <si>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</si>
  <si>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</si>
  <si>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</si>
  <si>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</si>
  <si>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</si>
  <si>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</si>
  <si>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</si>
  <si>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</si>
  <si>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</si>
  <si>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</si>
  <si>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</si>
  <si>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</si>
  <si>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</si>
  <si>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</si>
  <si>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</si>
  <si>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</si>
  <si>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</si>
  <si>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</si>
  <si>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</si>
  <si>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</si>
  <si>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</si>
  <si>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</si>
  <si>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</si>
  <si>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</si>
  <si>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</si>
  <si>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</si>
  <si>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</si>
  <si>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</si>
  <si>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</si>
  <si>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</si>
  <si>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</si>
  <si>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</si>
  <si>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</si>
  <si>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</si>
  <si>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</si>
  <si>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</si>
  <si>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</si>
  <si>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</si>
  <si>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</si>
  <si>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</si>
  <si>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</si>
  <si>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</si>
  <si>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</si>
  <si>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</si>
  <si>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</si>
  <si>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</si>
  <si>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</si>
  <si>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</si>
  <si>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</si>
  <si>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</si>
  <si>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</si>
  <si>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</si>
  <si>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</si>
  <si>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</si>
  <si>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EM team moved ETA: 90 min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</si>
  <si>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</si>
  <si>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</si>
  <si>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</si>
  <si>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</si>
  <si>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</si>
  <si>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</si>
  <si>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</si>
  <si>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</si>
  <si>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</si>
  <si>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</si>
  <si>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TT-20251009-01474</t>
  </si>
  <si>
    <t xml:space="preserve">team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</si>
</sst>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tabSelected="1"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277.27283576389163</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0.33216446759615792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19993</v>
      </c>
      <c r="E4" s="143" t="s">
        <v>38964</v>
      </c>
      <c r="F4" s="144">
        <v>45940.148449074077</v>
      </c>
      <c r="G4" s="145">
        <f ca="1">IFERROR(NOW()-F4,"")</f>
        <v>7.2812615740986075E-2</v>
      </c>
      <c r="H4" s="144">
        <v>45940.143599537034</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1</v>
      </c>
      <c r="D5" s="142" t="s">
        <v>17883</v>
      </c>
      <c r="E5" s="143" t="s">
        <v>38964</v>
      </c>
      <c r="F5" s="144">
        <v>45940.183171296296</v>
      </c>
      <c r="G5" s="145">
        <f ca="1">IFERROR(NOW()-F5,"")</f>
        <v>3.8090393521997612E-2</v>
      </c>
      <c r="H5" s="144">
        <v>45940.178113425929</v>
      </c>
      <c r="I5" s="142" t="str">
        <f>IFERROR(VLOOKUP(D5,DB!A:F,6,0),"")</f>
        <v>SCECO</v>
      </c>
      <c r="J5" s="65" t="str">
        <f>IFERROR(VLOOKUP(D5,DB!A:G,7,0),"")</f>
        <v>Dead</v>
      </c>
      <c r="K5" s="146" t="s">
        <v>38971</v>
      </c>
      <c r="L5" s="147" t="str">
        <f>IFERROR(VLOOKUP(D5,DB!A:I,9,0),"")</f>
        <v>Latis</v>
      </c>
      <c r="M5" s="70"/>
      <c r="N5" s="70"/>
      <c r="O5" s="70"/>
    </row>
    <row r="6" spans="1:15" ht="15" customHeight="1">
      <c r="A6" s="141"/>
      <c r="B6" s="142" t="str">
        <f>IFERROR(VLOOKUP(D6,DB!A:K,11,0),"")</f>
        <v/>
      </c>
      <c r="C6" s="142"/>
      <c r="D6" s="142"/>
      <c r="E6" s="143"/>
      <c r="F6" s="144"/>
      <c r="G6" s="145">
        <f ca="1">IFERROR(NOW()-F6,"")</f>
        <v>45940.221261689818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45940.221261689818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45940.221261689818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45940.221261689818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45940.221261689818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45940.221261689818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45940.221261689818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45940.221261689818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45940.221261689818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45940.221261689818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45940.221261689818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45940.221261689818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45940.221261689818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45940.221261689818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45940.221261689818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45940.221261689818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45940.221261689818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45940.221261689818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45940.221261689818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45940.221261689818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45940.221261689818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45940.221261689818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45940.221261689818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45940.221261689818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45940.221261689818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45940.221261689818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45940.221261689818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45940.221261689818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45940.221261689818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45940.221261689818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45940.221261689818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45940.221261689818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45940.221261689818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45940.221261689818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45940.221261689818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45940.221261689818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45940.221261689818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45940.221261689818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45940.221261689818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45940.221261689818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45940.221261689818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45940.221261689818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45940.221261689818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45940.221261689818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45940.221261689818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45940.221261689818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45940.221261689818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45940.221261689818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45940.221261689818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45940.221261689818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45940.221261689818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45940.221261689818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45940.221261689818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45940.221261689818</v>
      </c>
      <c r="H59" s="144"/>
      <c r="I59" s="142" t="str">
        <f>IFERROR(VLOOKUP(D59,DB!A:F,6,0),"")</f>
        <v/>
      </c>
      <c r="J59" s="65" t="str">
        <f>IFERROR(VLOOKUP(D59,DB!A:G,7,0),"")</f>
        <v/>
      </c>
      <c r="K59" s="146"/>
      <c r="L59" s="147" t="str">
        <f>IFERROR(VLOOKUP(D59,DB!A:I,9,0),"")</f>
        <v/>
      </c>
      <c r="M59" s="70"/>
      <c r="N59" s="70"/>
      <c r="O59" s="70"/>
    </row>
  </sheetData>
  <customSheetViews>
    <customSheetView guid="{F6042A99-DD27-4453-835D-0834D95730CC}" filter="1" showAutoFilter="1">
      <pageMargins left="0" right="0" top="0" bottom="0" header="0" footer="0"/>
      <autoFilter ref="B1:M1" xr:uid="{F0701D45-6E11-4A12-9124-9E780478E7E9}"/>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133.49417835648637</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115.2214237268563</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0.50809039352316177</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9651</v>
      </c>
      <c r="E7" s="120" t="s">
        <v>38964</v>
      </c>
      <c r="F7" s="121">
        <v>45940.046620370369</v>
      </c>
      <c r="G7" s="122">
        <f ca="1">IFERROR(NOW()-F7,"-")</f>
        <v>0.17464131944871042</v>
      </c>
      <c r="H7" s="121">
        <v>45939.997314814813</v>
      </c>
      <c r="I7" s="18" t="str">
        <f>IFERROR(VLOOKUP(D7,DB!A:F,6,0),"")</f>
        <v>SCECO</v>
      </c>
      <c r="J7" s="18" t="str">
        <f>IFERROR(VLOOKUP(D7,DB!A:G,7,0),"")</f>
        <v>In progress</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45940.221261689818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45940.221261689818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45940.221261689818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5"/>
      <c r="E11" s="120"/>
      <c r="F11" s="121"/>
      <c r="G11" s="122">
        <f ca="1">IFERROR(NOW()-F11,"-")</f>
        <v>45940.221261689818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45940.221261689818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45940.221261689818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45940.221261689818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45940.221261689818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45940.221261689818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45940.221261689818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45940.221261689818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45940.221261689818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45940.221261689818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45940.221261689818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45940.221261689818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45940.221261689818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45940.221261689818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45940.221261689818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45940.221261689818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45940.221261689818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45940.221261689818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45940.221261689818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45940.221261689818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45940.221261689818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45940.221261689818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45940.221261689818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45940.221261689818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45940.221261689818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45940.221261689818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45940.221261689818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45940.221261689818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45940.221261689818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45940.221261689818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45940.221261689818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45940.221261689818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45940.221261689818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45940.221261689818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45940.221261689818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45940.221261689818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45940.221261689818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45940.221261689818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45940.221261689818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45940.221261689818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45940.221261689818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45940.221261689818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45940.221261689818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45940.221261689818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45940.221261689818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45940.221261689818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45940.221261689818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45940.221261689818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45940.221261689818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45940.221261689818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45940.221261689818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45940.221261689818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45940.221261689818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45940.221261689818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45940.221261689818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45940.221261689818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45940.221261689818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45940.221261689818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45940.221261689818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45940.221261689818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45940.221261689818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45940.221261689818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45940.221261689818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45940.221261689818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45940.221261689818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45940.221261689818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45940.221261689818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45940.221261689818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45940.221261689818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45940.221261689818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45940.221261689818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45940.221261689818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45940.221261689818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45940.221261689818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45940.221261689818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45940.221261689818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45940.221261689818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45940.221261689818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45940.221261689818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45940.221261689818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45940.221261689818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45940.221261689818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45940.221261689818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45940.221261689818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45940.221261689818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45940.221261689818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45940.221261689818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45940.221261689818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45940.221261689818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45940.221261689818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45940.221261689818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45940.221261689818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45940.221261689818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45940.221261689818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45940.221261689818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45940.221261689818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45940.221261689818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45940.221261689818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45940.221261689818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45940.221261689818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45940.221261689818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45940.221261689818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45940.221261689818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45940.221261689818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45940.221261689818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45940.221261689818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45940.221261689818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45940.221261689818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45940.221261689818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45940.221261689818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45940.221261689818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45940.221261689818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45940.221261689818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45940.221261689818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45940.221261689818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45940.221261689818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45940.221261689818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45940.221261689818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45940.221261689818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45940.221261689818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45940.221261689818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45940.221261689818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45940.221261689818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45940.221261689818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45940.221261689818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45940.221261689818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45940.221261689818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45940.221261689818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45940.221261689818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45940.221261689818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45940.221261689818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45940.221261689818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45940.221261689818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45940.221261689818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45940.221261689818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45940.221261689818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45940.221261689818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45940.221261689818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45940.221261689818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45940.221261689818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45940.221261689818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45940.221261689818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45940.221261689818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45940.221261689818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45940.221261689818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45940.221261689818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45940.221261689818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45940.221261689818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45940.221261689818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45940.221261689818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45940.221261689818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45940.221261689818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45940.221261689818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45940.221261689818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45940.221261689818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45940.221261689818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45940.221261689818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45940.221261689818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45940.221261689818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45940.221261689818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45940.221261689818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45940.221261689818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45940.221261689818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45940.221261689818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45940.221261689818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45940.221261689818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45940.221261689818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45940.221261689818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45940.221261689818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45940.221261689818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45940.221261689818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45940.221261689818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45940.221261689818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45940.221261689818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45940.221261689818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45940.221261689818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45940.221261689818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45940.221261689818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45940.221261689818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45940.221261689818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45940.221261689818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45940.221261689818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45940.221261689818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45940.221261689818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45940.221261689818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45940.221261689818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45940.221261689818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45940.221261689818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45940.221261689818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45940.221261689818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45940.221261689818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45940.221261689818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45940.221261689818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45940.221261689818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45940.221261689818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45940.221261689818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45940.221261689818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45940.221261689818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45940.221261689818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45940.221261689818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45940.221261689818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45940.221261689818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45940.221261689818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45940.221261689818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45940.221261689818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45940.221261689818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45940.221261689818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45940.221261689818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45940.221261689818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45940.221261689818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45940.221261689818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45940.221261689818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45940.221261689818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45940.221261689818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45940.221261689818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45940.221261689818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45940.221261689818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45940.221261689818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45940.221261689818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45940.221261689818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45940.221261689818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45940.221261689818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45940.221261689818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45940.221261689818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45940.221261689818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45940.221261689818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45940.221261689818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45940.221261689818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45940.221261689818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45940.221261689818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45940.221261689818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45940.221261689818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45940.221261689818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45940.221261689818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45940.221261689818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45940.221261689818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45940.221261689818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45940.221261689818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45940.221261689818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45940.221261689818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45940.221261689818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45940.221261689818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45940.221261689818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45940.221261689818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45940.221261689818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45940.221261689818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45940.221261689818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45940.221261689818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45940.221261689818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45940.221261689818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45940.221261689818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45940.221261689818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45940.221261689818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45940.221261689818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45940.221261689818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45940.221261689818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45940.221261689818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45940.221261689818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45940.221261689818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45940.221261689818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45940.221261689818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45940.221261689818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45940.221261689818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45940.221261689818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45940.221261689818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45940.221261689818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45940.221261689818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45940.221261689818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45940.221261689818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45940.221261689818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45940.221261689818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45940.221261689818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45940.221261689818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45940.221261689818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45940.221261689818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45940.221261689818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45940.221261689818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45940.221261689818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45940.221261689818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45940.221261689818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45940.221261689818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45940.221261689818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45940.221261689818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45940.221261689818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45940.221261689818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45940.221261689818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45940.221261689818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45940.221261689818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45940.221261689818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45940.221261689818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45940.221261689818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45940.221261689818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45940.221261689818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45940.221261689818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45940.221261689818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45940.221261689818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45940.221261689818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45940.221261689818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45940.221261689818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45940.221261689818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45940.221261689818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45940.221261689818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45940.221261689818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45940.221261689818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45940.221261689818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45940.221261689818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45940.221261689818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45940.221261689818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45940.221261689818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45940.221261689818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45940.221261689818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45940.221261689818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45940.221261689818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45940.221261689818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45940.221261689818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45940.221261689818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45940.221261689818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45940.221261689818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45940.221261689818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45940.221261689818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45940.221261689818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45940.221261689818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45940.221261689818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45940.221261689818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45940.221261689818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45940.221261689818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45940.221261689818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45940.221261689818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45940.221261689818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45940.221261689818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45940.221261689818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45940.221261689818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45940.221261689818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45940.221261689818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45940.221261689818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45940.221261689818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45940.221261689818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45940.221261689818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45940.221261689818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45940.221261689818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45940.221261689818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45940.221261689818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45940.221261689818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45940.221261689818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45940.221261689818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45940.221261689818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45940.221261689818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45940.221261689818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45940.221261689818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45940.221261689818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45940.221261689818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45940.221261689818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45940.221261689818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45940.221261689818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45940.221261689818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45940.221261689818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45940.221261689818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45940.221261689818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45940.221261689818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45940.221261689818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45940.221261689818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45940.221261689818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45940.221261689818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45940.221261689818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45940.221261689818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45940.221261689818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45940.221261689818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45940.221261689818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45940.221261689818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45940.221261689818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45940.221261689818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45940.221261689818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45940.221261689818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45940.221261689818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45940.221261689818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45940.221261689818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45940.221261689818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45940.221261689818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45940.221261689818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45940.221261689818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45940.221261689818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45940.221261689818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45940.221261689818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45940.221261689818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45940.221261689818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45940.221261689818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45940.221261689818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45940.221261689818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45940.221261689818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45940.221261689818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45940.221261689818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45940.221261689818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45940.221261689818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45940.221261689818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45940.221261689818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45940.221261689818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45940.221261689818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45940.221261689818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45940.221261689818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45940.221261689818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45940.221261689818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45940.221261689818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45940.221261689818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45940.221261689818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45940.221261689818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45940.221261689818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45940.221261689818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45940.221261689818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45940.221261689818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45940.221261689818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45940.221261689818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45940.221261689818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45940.221261689818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45940.221261689818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45940.221261689818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45940.221261689818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45940.221261689818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45940.221261689818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45940.221261689818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45940.221261689818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45940.221261689818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45940.221261689818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45940.221261689818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45940.221261689818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45940.221261689818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45940.221261689818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45940.221261689818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45940.221261689818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45940.221261689818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45940.221261689818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45940.221261689818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45940.221261689818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45940.221261689818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45940.221261689818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45940.221261689818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45940.221261689818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45940.221261689818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45940.221261689818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45940.221261689818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45940.221261689818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45940.221261689818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45940.221261689818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45940.221261689818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45940.221261689818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45940.221261689818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45940.221261689818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45940.221261689818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45940.221261689818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45940.221261689818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45940.221261689818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45940.221261689818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45940.221261689818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45940.221261689818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45940.221261689818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45940.221261689818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45940.221261689818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45940.221261689818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45940.221261689818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45940.221261689818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45940.221261689818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45940.221261689818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45940.221261689818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45940.221261689818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45940.221261689818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45940.221261689818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45940.221261689818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45940.221261689818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45940.221261689818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45940.221261689818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45940.221261689818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45940.221261689818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45940.221261689818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45940.221261689818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45940.221261689818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45940.221261689818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45940.221261689818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45940.221261689818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45940.221261689818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45940.221261689818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45940.221261689818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45940.221261689818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45940.221261689818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45940.221261689818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45940.221261689818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45940.221261689818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45940.221261689818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45940.221261689818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45940.221261689818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45940.221261689818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45940.221261689818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45940.221261689818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45940.221261689818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45940.221261689818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45940.221261689818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45940.221261689818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45940.221261689818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45940.221261689818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45940.221261689818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45940.221261689818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45940.221261689818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45940.221261689818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45940.221261689818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45940.221261689818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45940.221261689818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45940.221261689818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45940.221261689818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45940.221261689818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45940.221261689818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45940.221261689818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45940.221261689818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45940.221261689818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45940.221261689818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45940.221261689818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45940.221261689818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45940.221261689818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45940.221261689818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45940.221261689818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45940.221261689818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45940.221261689818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45940.221261689818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45940.221261689818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45940.221261689818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45940.221261689818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45940.221261689818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45940.221261689818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45940.221261689818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45940.221261689818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45940.221261689818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45940.221261689818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45940.221261689818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45940.221261689818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45940.221261689818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45940.221261689818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45940.221261689818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45940.221261689818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45940.221261689818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45940.221261689818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45940.221261689818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45940.221261689818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45940.221261689818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45940.221261689818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45940.221261689818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45940.221261689818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45940.221261689818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45940.221261689818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45940.221261689818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45940.221261689818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45940.221261689818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45940.221261689818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45940.221261689818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45940.221261689818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45940.221261689818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45940.221261689818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45940.221261689818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45940.221261689818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45940.221261689818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45940.221261689818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45940.221261689818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45940.221261689818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45940.221261689818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45940.221261689818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45940.221261689818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45940.221261689818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45940.221261689818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45940.221261689818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45940.221261689818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45940.221261689818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45940.221261689818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45940.221261689818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45940.221261689818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45940.221261689818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45940.221261689818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45940.221261689818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45940.221261689818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45940.221261689818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45940.221261689818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45940.221261689818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45940.221261689818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45940.221261689818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45940.221261689818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45940.221261689818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45940.221261689818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45940.221261689818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45940.221261689818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45940.221261689818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45940.221261689818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45940.221261689818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45940.221261689818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45940.221261689818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45940.221261689818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45940.221261689818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45940.221261689818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45940.221261689818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45940.221261689818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45940.221261689818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45940.221261689818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45940.221261689818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45940.221261689818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45940.221261689818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45940.221261689818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45940.221261689818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45940.221261689818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45940.221261689818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45940.221261689818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45940.221261689818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45940.221261689818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45940.221261689818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45940.221261689818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45940.221261689818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45940.221261689818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45940.221261689818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45940.221261689818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45940.221261689818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45940.221261689818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45940.221261689818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45940.221261689818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45940.221261689818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45940.221261689818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45940.221261689818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45940.221261689818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45940.221261689818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45940.221261689818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45940.221261689818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45940.221261689818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45940.221261689818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45940.221261689818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45940.221261689818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45940.221261689818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45940.221261689818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45940.221261689818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45940.221261689818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45940.221261689818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45940.221261689818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45940.221261689818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45940.221261689818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45940.221261689818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45940.221261689818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45940.221261689818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45940.221261689818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45940.221261689818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45940.221261689818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45940.221261689818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45940.221261689818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45940.221261689818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45940.221261689818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45940.221261689818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45940.221261689818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45940.221261689818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45940.221261689818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45940.221261689818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45940.221261689818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45940.221261689818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45940.221261689818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45940.221261689818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45940.221261689818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45940.221261689818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45940.221261689818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45940.221261689818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45940.221261689818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45940.221261689818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45940.221261689818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45940.221261689818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45940.221261689818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45940.221261689818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45940.221261689818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45940.221261689818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45940.221261689818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45940.221261689818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45940.221261689818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45940.221261689818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45940.221261689818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45940.221261689818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45940.221261689818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45940.221261689818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45940.221261689818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45940.221261689818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45940.221261689818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45940.221261689818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45940.221261689818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45940.221261689818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45940.221261689818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45940.221261689818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45940.221261689818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45940.221261689818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45940.221261689818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45940.221261689818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45940.221261689818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45940.221261689818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45940.221261689818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45940.221261689818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45940.221261689818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45940.221261689818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45940.221261689818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45940.221261689818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45940.221261689818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45940.221261689818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45940.221261689818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45940.221261689818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45940.221261689818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45940.221261689818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45940.221261689818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45940.221261689818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45940.221261689818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45940.221261689818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45940.221261689818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45940.221261689818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45940.221261689818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45940.221261689818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45940.221261689818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45940.221261689818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45940.221261689818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45940.221261689818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45940.221261689818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45940.221261689818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45940.221261689818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45940.221261689818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45940.221261689818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45940.221261689818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45940.221261689818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45940.221261689818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45940.221261689818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45940.221261689818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45940.221261689818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45940.221261689818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45940.221261689818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45940.221261689818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45940.221261689818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45940.221261689818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45940.221261689818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45940.221261689818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45940.221261689818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45940.221261689818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45940.221261689818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45940.221261689818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45940.221261689818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45940.221261689818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45940.221261689818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45940.221261689818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45940.221261689818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45940.221261689818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45940.221261689818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45940.221261689818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45940.221261689818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45940.221261689818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45940.221261689818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45940.221261689818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45940.221261689818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45940.221261689818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45940.221261689818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45940.221261689818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45940.221261689818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45940.221261689818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45940.221261689818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45940.221261689818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45940.221261689818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45940.221261689818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45940.221261689818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45940.221261689818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45940.221261689818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45940.221261689818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45940.221261689818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45940.221261689818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45940.221261689818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45940.221261689818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45940.221261689818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45940.221261689818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45940.221261689818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45940.221261689818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45940.221261689818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45940.221261689818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45940.221261689818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45940.221261689818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45940.221261689818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45940.221261689818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45940.221261689818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45940.221261689818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45940.221261689818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45940.221261689818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45940.221261689818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45940.221261689818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45940.221261689818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45940.221261689818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45940.221261689818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45940.221261689818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45940.221261689818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45940.221261689818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45940.221261689818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45940.221261689818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45940.221261689818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45940.221261689818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45940.221261689818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45940.221261689818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45940.221261689818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45940.221261689818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45940.221261689818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45940.221261689818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45940.221261689818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45940.221261689818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45940.221261689818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45940.221261689818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45940.221261689818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45940.221261689818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45940.221261689818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45940.221261689818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45940.221261689818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45940.221261689818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45940.221261689818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45940.221261689818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45940.221261689818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45940.221261689818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45940.221261689818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45940.221261689818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45940.221261689818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45940.221261689818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45940.221261689818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45940.221261689818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45940.221261689818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45940.221261689818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45940.221261689818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45940.221261689818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45940.221261689818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45940.221261689818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45940.221261689818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45940.221261689818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45940.221261689818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45940.221261689818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45940.221261689818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45940.221261689818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45940.221261689818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45940.221261689818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45940.221261689818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45940.221261689818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45940.221261689818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45940.221261689818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45940.221261689818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45940.221261689818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45940.221261689818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45940.221261689818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45940.221261689818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45940.221261689818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45940.221261689818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45940.221261689818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45940.221261689818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45940.221261689818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45940.221261689818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45940.221261689818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45940.221261689818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45940.221261689818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45940.221261689818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45940.221261689818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45940.221261689818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45940.221261689818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45940.221261689818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45940.221261689818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45940.221261689818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45940.221261689818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45940.221261689818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45940.221261689818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45940.221261689818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45940.221261689818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45940.221261689818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45940.221261689818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45940.221261689818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45940.221261689818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45940.221261689818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45940.221261689818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45940.221261689818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45940.221261689818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45940.221261689818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45940.221261689818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45940.221261689818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45940.221261689818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45940.221261689818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45940.221261689818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45940.221261689818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45940.221261689818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45940.221261689818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45940.221261689818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45940.221261689818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45940.221261689818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45940.221261689818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45940.221261689818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45940.221261689818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45940.221261689818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45940.221261689818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45940.221261689818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45940.221261689818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45940.221261689818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45940.221261689818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45940.221261689818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45940.221261689818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45940.221261689818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45940.221261689818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45940.221261689818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45940.221261689818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45940.221261689818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45940.221261689818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45940.221261689818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45940.221261689818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45940.221261689818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45940.221261689818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45940.221261689818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45940.221261689818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45940.221261689818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45940.221261689818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45940.221261689818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45940.221261689818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45940.221261689818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45940.221261689818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45940.221261689818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45940.221261689818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45940.221261689818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45940.221261689818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45940.221261689818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45940.221261689818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45940.221261689818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45940.221261689818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45940.221261689818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45940.221261689818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45940.221261689818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45940.221261689818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45940.221261689818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45940.221261689818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45940.221261689818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45940.221261689818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45940.221261689818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45940.221261689818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45940.221261689818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45940.221261689818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45940.221261689818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45940.221261689818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45940.221261689818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45940.221261689818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45940.221261689818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45940.221261689818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45940.221261689818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45940.221261689818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45940.221261689818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45940.221261689818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45940.221261689818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45940.221261689818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45940.221261689818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45940.221261689818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45940.221261689818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45940.221261689818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45940.221261689818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45940.221261689818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45940.221261689818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45940.221261689818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45940.221261689818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45940.221261689818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45940.221261689818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45940.221261689818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45940.221261689818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45940.221261689818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45940.221261689818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45940.221261689818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45940.221261689818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45940.221261689818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45940.221261689818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45940.221261689818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45940.221261689818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45940.221261689818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45940.221261689818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45940.221261689818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45940.221261689818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45940.221261689818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45940.221261689818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45940.221261689818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45940.221261689818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45940.221261689818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45940.221261689818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45940.221261689818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45940.221261689818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45940.221261689818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45940.221261689818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45940.221261689818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45940.221261689818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45940.221261689818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45940.221261689818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45940.221261689818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45940.221261689818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45940.221261689818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45940.221261689818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45940.221261689818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45940.221261689818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45940.221261689818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45940.221261689818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45940.221261689818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45940.221261689818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45940.221261689818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45940.221261689818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45940.221261689818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45940.221261689818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45940.221261689818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45940.221261689818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45940.221261689818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45940.221261689818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45940.221261689818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45940.221261689818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45940.221261689818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45940.221261689818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45940.221261689818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45940.221261689818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45940.221261689818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45940.221261689818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45940.221261689818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45940.221261689818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45940.221261689818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45940.221261689818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45940.221261689818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45940.221261689818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45940.221261689818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45940.221261689818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45940.221261689818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45940.221261689818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45940.221261689818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45940.221261689818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45940.221261689818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45940.221261689818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45940.221261689818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45940.221261689818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45940.221261689818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45940.221261689818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45940.221261689818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45940.221261689818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45940.221261689818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45940.221261689818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45940.221261689818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45940.221261689818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45940.221261689818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45940.221261689818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45940.221261689818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45940.221261689818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45940.221261689818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45940.221261689818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45940.221261689818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45940.221261689818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45940.221261689818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45940.221261689818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45940.221261689818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45940.221261689818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45940.221261689818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45940.221261689818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45940.221261689818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45940.221261689818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45940.221261689818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45940.221261689818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45940.221261689818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45940.221261689818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45940.221261689818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45940.221261689818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45940.221261689818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45940.221261689818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45940.221261689818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45940.221261689818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45940.221261689818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45940.221261689818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45940.221261689818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45940.221261689818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45940.221261689818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45940.221261689818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45940.221261689818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45940.221261689818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45940.221261689818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45940.221261689818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45940.221261689818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45940.221261689818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45940.221261689818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45940.221261689818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45940.221261689818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45940.221261689818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45940.221261689818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45940.221261689818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45940.221261689818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45940.221261689818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45940.221261689818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45940.221261689818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45940.221261689818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45940.221261689818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45940.221261689818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45940.221261689818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45940.221261689818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45940.221261689818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45940.221261689818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45940.221261689818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45940.221261689818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45940.221261689818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45940.221261689818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45940.221261689818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45940.221261689818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45940.221261689818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45940.221261689818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45940.221261689818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45940.221261689818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45940.221261689818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45940.221261689818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45940.221261689818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45940.221261689818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45940.221261689818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45940.221261689818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45940.221261689818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45940.221261689818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45940.221261689818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45940.221261689818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45940.221261689818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45940.221261689818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45940.221261689818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45940.221261689818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45940.221261689818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45940.221261689818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45940.221261689818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45940.221261689818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45940.221261689818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45940.221261689818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45940.221261689818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45940.221261689818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45940.221261689818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45940.221261689818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45940.221261689818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45940.221261689818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45940.221261689818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45940.221261689818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45940.221261689818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45940.221261689818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45940.221261689818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45940.221261689818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45940.221261689818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45940.221261689818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45940.221261689818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45940.221261689818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45940.221261689818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45940.221261689818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45940.221261689818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45940.221261689818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45940.221261689818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45940.221261689818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45940.221261689818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45940.221261689818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45940.221261689818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45940.221261689818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45940.221261689818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45940.221261689818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45940.221261689818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45940.221261689818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45940.221261689818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45940.221261689818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45940.221261689818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45940.221261689818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45940.221261689818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45940.221261689818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45940.221261689818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45940.221261689818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45940.221261689818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45940.221261689818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45940.221261689818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45940.221261689818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45940.221261689818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45940.221261689818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45940.221261689818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45940.221261689818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45940.221261689818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45940.221261689818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45940.221261689818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45940.221261689818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45940.221261689818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45940.221261689818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45940.221261689818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45940.221261689818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45940.221261689818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45940.221261689818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45940.221261689818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45940.221261689818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45940.221261689818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45940.221261689818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45940.221261689818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45940.221261689818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45940.221261689818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45940.221261689818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45940.221261689818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45940.221261689818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45940.221261689818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45940.221261689818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45940.221261689818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45940.221261689818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45940.221261689818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45940.221261689818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45940.221261689818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45940.221261689818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45940.221261689818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45940.221261689818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45940.221261689818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45940.221261689818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45940.221261689818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45940.221261689818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45940.221261689818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45940.221261689818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45940.221261689818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45940.221261689818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45940.221261689818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45940.221261689818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45940.221261689818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45940.221261689818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45940.221261689818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45940.221261689818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45940.221261689818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45940.221261689818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45940.221261689818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45940.221261689818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45940.221261689818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45940.221261689818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45940.221261689818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45940.221261689818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45940.221261689818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45940.221261689818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45940.221261689818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45940.221261689818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45940.221261689818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45940.221261689818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45940.221261689818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45940.221261689818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45940.221261689818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45940.221261689818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45940.221261689818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45940.221261689818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45940.221261689818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45940.221261689818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45940.221261689818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45940.221261689818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45940.221261689818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45940.221261689818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45940.221261689818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45940.221261689818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45940.221261689818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45940.221261689818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45940.221261689818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45940.221261689818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45940.221261689818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45940.221261689818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45940.221261689818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45940.221261689818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45940.221261689818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45940.221261689818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45940.221261689818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45940.221261689818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45940.221261689818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45940.221261689818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45940.221261689818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45940.221261689818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45940.221261689818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45940.221261689818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45940.221261689818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45940.221261689818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45940.221261689818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45940.221261689818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45940.221261689818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45940.221261689818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45940.221261689818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45940.221261689818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45940.221261689818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45940.221261689818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45940.221261689818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45940.221261689818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45940.221261689818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45940.221261689818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45940.221261689818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45940.221261689818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45940.221261689818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45940.221261689818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45940.221261689818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45940.221261689818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45940.221261689818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45940.221261689818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45940.221261689818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45940.221261689818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45940.221261689818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45940.221261689818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45940.221261689818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45940.221261689818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45940.221261689818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45940.221261689818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45940.221261689818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45940.221261689818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45940.221261689818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45940.221261689818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45940.221261689818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45940.221261689818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45940.221261689818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45940.221261689818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45940.221261689818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45940.221261689818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45940.221261689818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45940.221261689818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45940.221261689818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45940.221261689818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45940.221261689818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45940.221261689818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45940.221261689818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45940.221261689818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45940.221261689818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45940.221261689818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45940.221261689818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45940.221261689818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45940.221261689818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45940.221261689818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45940.221261689818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45940.221261689818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45940.221261689818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45940.221261689818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45940.221261689818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45940.221261689818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45940.221261689818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45940.221261689818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45940.221261689818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45940.221261689818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45940.221261689818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45940.221261689818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45940.221261689818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45940.221261689818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45940.221261689818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45940.221261689818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45940.221261689818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45940.221261689818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45940.221261689818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45940.221261689818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45940.221261689818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45940.221261689818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45940.221261689818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45940.221261689818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45940.221261689818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45940.221261689818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45940.221261689818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45940.221261689818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45940.221261689818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45940.221261689818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45940.221261689818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45940.221261689818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45940.221261689818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45940.221261689818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45940.221261689818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45940.221261689818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45940.221261689818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45940.221261689818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45940.221261689818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45940.221261689818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45940.221261689818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45940.221261689818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45940.221261689818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45940.221261689818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45940.221261689818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45940.221261689818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45940.221261689818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45940.221261689818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45940.221261689818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45940.221261689818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45940.221261689818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45940.221261689818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45940.221261689818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45940.221261689818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45940.221261689818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45940.221261689818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45940.221261689818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45940.221261689818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45940.221261689818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45940.221261689818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45940.221261689818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45940.221261689818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45940.221261689818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45940.221261689818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236.74054409722157</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0.66401631944609107</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t="s">
        <v>39066</v>
      </c>
      <c r="E4" s="104"/>
      <c r="F4" s="131"/>
      <c r="G4" s="132">
        <f ca="1">IFERROR(NOW()-F4,"")</f>
        <v>45940.221261689818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45940.221261689818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45940.221261689818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45940.221261689818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45940.221261689818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45940.221261689818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45940.221261689818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45940.221261689818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45940.221261689818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45940.221261689818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45940.221261689818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45940.221261689818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45940.221261689818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45940.221261689818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45940.221261689818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45940.221261689818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45940.221261689818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45940.221261689818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45940.221261689818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45940.221261689818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45940.221261689818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45940.221261689818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45940.221261689818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45940.221261689818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45940.221261689818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45940.221261689818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45940.221261689818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45940.221261689818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45940.221261689818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45940.221261689818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45940.221261689818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45940.221261689818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45940.221261689818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45940.221261689818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45940.221261689818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45940.221261689818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45940.221261689818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45940.221261689818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45940.221261689818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45940.221261689818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45940.221261689818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45940.221261689818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45940.221261689818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45940.221261689818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45940.221261689818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45940.221261689818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45940.221261689818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45940.221261689818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45940.221261689818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45940.221261689818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45940.221261689818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45940.221261689818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45940.221261689818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45940.221261689818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45940.221261689818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45940.221261689818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45940.221261689818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45940.221261689818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45940.221261689818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45940.221261689818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45940.221261689818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45940.221261689818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45940.221261689818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45940.221261689818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45940.221261689818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45940.221261689818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45940.221261689818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45940.221261689818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45940.221261689818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45940.221261689818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45940.221261689818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45940.221261689818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45940.221261689818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45940.221261689818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45940.221261689818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45940.221261689818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45940.221261689818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45940.221261689818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45940.221261689818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45940.221261689818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45940.221261689818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45940.221261689818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45940.221261689818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45940.221261689818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45940.221261689818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45940.221261689818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45940.221261689818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45940.221261689818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45940.221261689818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45940.221261689818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45940.221261689818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45940.221261689818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45940.221261689818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45940.221261689818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45940.221261689818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45940.221261689818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45940.221261689818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45940.221261689818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45940.221261689818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45940.221261689818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45940.221261689818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45940.221261689818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45940.221261689818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45940.221261689818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45940.221261689818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45940.221261689818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45940.221261689818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45940.221261689818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45940.221261689818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45940.221261689818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45940.221261689818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45940.221261689818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45940.221261689818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45940.221261689818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45940.221261689818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45940.221261689818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45940.221261689818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45940.221261689818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45940.221261689818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45940.221261689818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45940.221261689818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45940.221261689818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45940.221261689818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45940.221261689818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45940.221261689818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45940.221261689818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45940.221261689818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45940.221261689818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45940.221261689818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45940.221261689818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45940.221261689818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45940.221261689818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45940.221261689818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45940.221261689818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45940.221261689818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45940.221261689818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45940.221261689818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45940.221261689818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45940.221261689818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45940.221261689818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45940.221261689818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45940.221261689818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45940.221261689818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45940.221261689818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45940.221261689818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45940.221261689818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45940.221261689818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45940.221261689818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45940.221261689818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45940.221261689818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45940.221261689818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45940.221261689818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45940.221261689818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45940.221261689818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45940.221261689818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45940.221261689818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45940.221261689818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45940.221261689818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45940.221261689818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45940.221261689818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45940.221261689818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45940.221261689818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45940.221261689818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45940.221261689818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45940.221261689818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45940.221261689818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45940.221261689818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45940.221261689818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45940.221261689818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45940.221261689818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45940.221261689818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45940.221261689818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45940.221261689818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45940.221261689818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45940.221261689818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45940.221261689818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45940.221261689818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45940.221261689818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45940.221261689818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45940.221261689818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45940.221261689818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45940.221261689818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45940.221261689818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45940.221261689818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45940.221261689818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45940.221261689818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45940.221261689818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45940.221261689818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45940.221261689818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45940.221261689818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45940.221261689818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45940.221261689818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45940.221261689818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45940.221261689818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45940.221261689818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45940.221261689818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45940.221261689818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45940.221261689818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45940.221261689818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45940.221261689818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45940.221261689818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45940.221261689818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45940.221261689818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45940.221261689818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45940.221261689818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45940.221261689818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45940.221261689818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45940.221261689818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45940.221261689818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45940.221261689818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45940.221261689818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45940.221261689818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45940.221261689818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45940.221261689818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45940.221261689818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45940.221261689818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45940.221261689818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45940.221261689818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45940.221261689818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45940.221261689818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45940.221261689818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45940.221261689818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45940.221261689818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45940.221261689818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45940.221261689818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45940.221261689818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45940.221261689818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45940.221261689818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45940.221261689818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45940.221261689818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45940.221261689818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45940.221261689818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45940.221261689818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45940.221261689818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45940.221261689818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45940.221261689818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45940.221261689818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45940.221261689818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45940.221261689818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45940.221261689818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45940.221261689818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45940.221261689818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45940.221261689818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45940.221261689818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45940.221261689818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45940.221261689818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45940.221261689818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45940.221261689818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45940.221261689818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45940.221261689818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45940.221261689818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45940.221261689818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45940.221261689818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45940.221261689818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45940.221261689818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45940.221261689818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45940.221261689818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45940.221261689818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45940.221261689818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45940.221261689818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45940.221261689818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45940.221261689818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45940.221261689818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45940.221261689818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45940.221261689818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45940.221261689818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45940.221261689818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45940.221261689818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45940.221261689818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45940.221261689818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45940.221261689818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45940.221261689818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45940.221261689818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45940.221261689818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45940.221261689818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45940.221261689818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45940.221261689818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45940.221261689818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45940.221261689818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45940.221261689818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45940.221261689818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45940.221261689818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45940.221261689818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45940.221261689818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45940.221261689818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45940.221261689818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45940.221261689818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45940.221261689818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45940.221261689818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45940.221261689818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45940.221261689818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45940.221261689818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45940.221261689818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45940.221261689818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45940.221261689818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45940.221261689818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45940.221261689818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45940.221261689818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45940.221261689818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45940.221261689818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45940.221261689818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45940.221261689818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45940.221261689818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45940.221261689818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45940.221261689818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45940.221261689818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45940.221261689818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45940.221261689818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45940.221261689818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45940.221261689818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45940.221261689818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45940.221261689818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45940.221261689818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45940.221261689818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45940.221261689818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45940.221261689818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45940.221261689818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45940.221261689818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45940.221261689818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45940.221261689818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45940.221261689818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45940.221261689818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45940.221261689818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45940.221261689818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45940.221261689818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45940.221261689818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45940.221261689818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45940.221261689818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45940.221261689818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45940.221261689818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45940.221261689818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45940.221261689818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45940.221261689818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45940.221261689818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45940.221261689818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45940.221261689818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45940.221261689818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45940.221261689818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45940.221261689818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45940.221261689818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45940.221261689818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45940.221261689818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45940.221261689818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45940.221261689818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45940.221261689818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45940.221261689818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45940.221261689818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45940.221261689818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45940.221261689818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45940.221261689818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45940.221261689818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45940.221261689818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45940.221261689818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45940.221261689818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45940.221261689818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45940.221261689818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45940.221261689818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45940.221261689818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45940.221261689818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45940.221261689818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45940.221261689818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45940.221261689818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45940.221261689818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45940.221261689818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45940.221261689818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45940.221261689818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45940.221261689818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45940.221261689818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45940.221261689818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45940.221261689818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45940.221261689818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45940.221261689818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45940.221261689818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45940.221261689818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45940.221261689818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45940.221261689818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45940.221261689818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45940.221261689818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45940.221261689818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45940.221261689818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45940.221261689818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45940.221261689818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45940.221261689818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45940.221261689818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45940.221261689818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45940.221261689818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45940.221261689818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45940.221261689818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45940.221261689818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45940.221261689818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45940.221261689818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45940.221261689818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45940.221261689818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45940.221261689818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45940.221261689818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45940.221261689818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45940.221261689818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45940.221261689818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45940.221261689818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45940.221261689818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45940.221261689818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45940.221261689818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45940.221261689818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45940.221261689818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45940.221261689818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45940.221261689818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45940.221261689818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45940.221261689818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45940.221261689818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45940.221261689818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45940.221261689818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45940.221261689818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45940.221261689818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45940.221261689818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45940.221261689818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45940.221261689818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45940.221261689818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45940.221261689818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45940.221261689818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45940.221261689818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45940.221261689818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45940.221261689818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45940.221261689818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45940.221261689818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45940.221261689818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45940.221261689818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45940.221261689818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45940.221261689818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45940.221261689818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45940.221261689818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45940.221261689818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45940.221261689818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45940.221261689818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45940.221261689818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45940.221261689818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45940.221261689818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45940.221261689818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45940.221261689818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45940.221261689818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45940.221261689818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45940.221261689818</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45940.221261689818</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39067</v>
      </c>
      <c r="B2" s="37" t="str">
        <f>IFERROR(VLOOKUP(D2,DB!A:K,11,0),"")</f>
        <v>R5</v>
      </c>
      <c r="C2" s="37">
        <v>3</v>
      </c>
      <c r="D2" s="126" t="s">
        <v>36000</v>
      </c>
      <c r="E2" s="37" t="s">
        <v>38964</v>
      </c>
      <c r="F2" s="38">
        <v>45891.832060185188</v>
      </c>
      <c r="G2" s="163">
        <f ca="1">IFERROR(NOW()-F2,"")</f>
        <v>48.389201504629455</v>
      </c>
      <c r="H2" s="38">
        <v>45891.790393518517</v>
      </c>
      <c r="I2" s="37" t="str">
        <f>IFERROR(VLOOKUP(D2,DB!A:F,6,0),"")</f>
        <v>Generator-SG</v>
      </c>
      <c r="J2" s="37" t="str">
        <f>IFERROR(VLOOKUP(D2,DB!A:G,7,0),"")</f>
        <v>Vandalized</v>
      </c>
      <c r="K2" s="37" t="s">
        <v>39068</v>
      </c>
      <c r="L2" s="37" t="str">
        <f>IFERROR(VLOOKUP(D2,DB!A:I,9,0),"")</f>
        <v>Latis</v>
      </c>
      <c r="M2" s="125"/>
    </row>
    <row r="3" spans="1:13" ht="30.75">
      <c r="A3" s="37" t="s">
        <v>39069</v>
      </c>
      <c r="B3" s="37" t="str">
        <f>IFERROR(VLOOKUP(D3,DB!A:K,11,0),"")</f>
        <v>R5</v>
      </c>
      <c r="C3" s="37">
        <v>1</v>
      </c>
      <c r="D3" s="37" t="s">
        <v>31295</v>
      </c>
      <c r="E3" s="37" t="s">
        <v>39049</v>
      </c>
      <c r="F3" s="38">
        <v>45926.188877314817</v>
      </c>
      <c r="G3" s="163">
        <f t="shared" ref="G3" ca="1" si="0">IFERROR(NOW()-F3,"")</f>
        <v>14.032384375001129</v>
      </c>
      <c r="H3" s="38">
        <v>45926.158159722225</v>
      </c>
      <c r="I3" s="37" t="str">
        <f>IFERROR(VLOOKUP(D3,DB!A:F,6,0),"")</f>
        <v>SCECO</v>
      </c>
      <c r="J3" s="37" t="str">
        <f>IFERROR(VLOOKUP(D3,DB!A:G,7,0),"")</f>
        <v>Good</v>
      </c>
      <c r="K3" s="37" t="s">
        <v>39070</v>
      </c>
      <c r="L3" s="37" t="str">
        <f>IFERROR(VLOOKUP(D3,DB!A:I,9,0),"")</f>
        <v>Latis</v>
      </c>
      <c r="M3" s="125"/>
    </row>
    <row r="4" spans="1:13" ht="15">
      <c r="A4" s="37" t="s">
        <v>39071</v>
      </c>
      <c r="B4" s="37" t="str">
        <f>IFERROR(VLOOKUP(D4,DB!A:K,11,0),"")</f>
        <v>R5</v>
      </c>
      <c r="C4" s="37">
        <v>1</v>
      </c>
      <c r="D4" s="37" t="s">
        <v>35903</v>
      </c>
      <c r="E4" s="37" t="s">
        <v>38964</v>
      </c>
      <c r="F4" s="38">
        <v>45939.885000000002</v>
      </c>
      <c r="G4" s="39">
        <f t="shared" ref="G4:G11" ca="1" si="1">IFERROR(NOW()-F4,"")</f>
        <v>0.33626168981572846</v>
      </c>
      <c r="H4" s="38">
        <v>45939.879293981481</v>
      </c>
      <c r="I4" s="37" t="str">
        <f>IFERROR(VLOOKUP(D4,DB!A:F,6,0),"")</f>
        <v>Generator-SG</v>
      </c>
      <c r="J4" s="37" t="str">
        <f>IFERROR(VLOOKUP(D4,DB!A:G,7,0),"")</f>
        <v>Dead</v>
      </c>
      <c r="K4" s="37" t="s">
        <v>39072</v>
      </c>
      <c r="L4" s="37" t="str">
        <f>IFERROR(VLOOKUP(D4,DB!A:I,9,0),"")</f>
        <v>Latis</v>
      </c>
    </row>
    <row r="5" spans="1:13" ht="15">
      <c r="A5" s="37"/>
      <c r="B5" s="37" t="str">
        <f>IFERROR(VLOOKUP(D5,DB!A:K,11,0),"")</f>
        <v/>
      </c>
      <c r="C5" s="37"/>
      <c r="D5" s="126"/>
      <c r="E5" s="37"/>
      <c r="F5" s="38"/>
      <c r="G5" s="39">
        <f t="shared" ca="1" si="1"/>
        <v>45940.221261689818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45940.221261689818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45940.221261689818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45940.221261689818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45940.221261689818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45940.221261689818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45940.221261689818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45940.221261689818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45940.221261689818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45940.221261689818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45940.221261689818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45940.221261689818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45940.221261689818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45940.221261689818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45940.221261689818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45940.221261689818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45940.221261689818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45940.221261689818</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45940.221261689818</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45940.221261689818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45940.221261689818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45940.221261689818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45940.221261689818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45940.221261689818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45940.221261689818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45940.221261689818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45940.221261689818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45940.221261689818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45940.221261689818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45940.221261689818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45940.221261689818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45940.221261689818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45940.221261689818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45940.221261689818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45940.221261689818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45940.221261689818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45940.221261689818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45940.221261689818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45940.221261689818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45940.221261689818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45940.221261689818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45940.221261689818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45940.221261689818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45940.221261689818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45940.221261689818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45940.221261689818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45940.221261689818</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45940.221261689818</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45940.221261689818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45940.221261689818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45940.221261689818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45940.221261689818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45940.221261689818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45940.221261689818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45940.221261689818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45940.221261689818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45940.221261689818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45940.221261689818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45940.221261689818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45940.221261689818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45940.221261689818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45940.221261689818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45940.221261689818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45940.221261689818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45940.221261689818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45940.221261689818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45940.221261689818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45940.221261689818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45940.221261689818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45940.221261689818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45940.221261689818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45940.221261689818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45940.221261689818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45940.221261689818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45940.221261689818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45940.221261689818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45940.221261689818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45940.221261689818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45940.221261689818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45940.221261689818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45940.221261689818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45940.221261689818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45940.221261689818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45940.221261689818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45940.221261689818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45940.221261689818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45940.221261689818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45940.221261689818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45940.221261689818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45940.221261689818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45940.221261689818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45940.221261689818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45940.221261689818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45940.221261689818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45940.221261689818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45940.221261689818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45940.221261689818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45940.221261689818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45940.221261689818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45940.221261689818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45940.221261689818</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45940.221261689818</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39073</v>
      </c>
      <c r="B2" s="149" t="s">
        <v>5398</v>
      </c>
      <c r="C2" s="148">
        <v>1</v>
      </c>
      <c r="D2" s="149" t="s">
        <v>34463</v>
      </c>
      <c r="E2" s="148" t="s">
        <v>39074</v>
      </c>
      <c r="F2" s="150">
        <v>45926.772847222222</v>
      </c>
      <c r="G2" s="151">
        <f ca="1">IFERROR(NOW()-F2,"-")</f>
        <v>13.448414467595285</v>
      </c>
      <c r="H2" s="152">
        <v>45927.449074074102</v>
      </c>
      <c r="I2" s="149" t="str">
        <f>IFERROR(VLOOKUP(D2,DB!A:F,6,0),"")</f>
        <v>SCECO</v>
      </c>
      <c r="J2" s="149" t="str">
        <f>IFERROR(VLOOKUP(D2,DB!A:G,7,0),"")</f>
        <v>Weak</v>
      </c>
      <c r="K2" s="148" t="s">
        <v>39075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39076</v>
      </c>
      <c r="B3" s="149" t="str">
        <f>IFERROR(VLOOKUP(D3,DB!A:K,11,0),"")</f>
        <v>R6</v>
      </c>
      <c r="C3" s="148">
        <v>1</v>
      </c>
      <c r="D3" s="149" t="s">
        <v>34282</v>
      </c>
      <c r="E3" s="148" t="s">
        <v>38964</v>
      </c>
      <c r="F3" s="152">
        <v>45939.529062499998</v>
      </c>
      <c r="G3" s="151">
        <f ca="1">IFERROR(NOW()-F3,"-")</f>
        <v>0.692199189819803</v>
      </c>
      <c r="H3" s="152">
        <v>45927.987534722219</v>
      </c>
      <c r="I3" s="149" t="str">
        <f>IFERROR(VLOOKUP(D3,DB!A:F,6,0),"")</f>
        <v>SCECO</v>
      </c>
      <c r="J3" s="149" t="str">
        <f>IFERROR(VLOOKUP(D3,DB!A:G,7,0),"")</f>
        <v>Vandalized</v>
      </c>
      <c r="K3" s="148" t="s">
        <v>39077</v>
      </c>
      <c r="L3" s="149" t="str">
        <f>IFERROR(VLOOKUP(D3,DB!A:I,9,0),"")</f>
        <v>Latis</v>
      </c>
    </row>
    <row r="4" spans="1:16383" ht="31.5" customHeight="1">
      <c r="A4" s="148" t="s">
        <v>39078</v>
      </c>
      <c r="B4" s="149" t="s">
        <v>5398</v>
      </c>
      <c r="C4" s="148">
        <v>1</v>
      </c>
      <c r="D4" s="149" t="s">
        <v>32861</v>
      </c>
      <c r="E4" s="148" t="s">
        <v>39074</v>
      </c>
      <c r="F4" s="150">
        <v>45933.880972222221</v>
      </c>
      <c r="G4" s="151">
        <f ca="1">IFERROR(NOW()-F4,"-")</f>
        <v>6.340289467596449</v>
      </c>
      <c r="H4" s="152">
        <v>45929.455266203702</v>
      </c>
      <c r="I4" s="149" t="str">
        <f>IFERROR(VLOOKUP(D4,DB!A:F,6,0),"")</f>
        <v>SCECO</v>
      </c>
      <c r="J4" s="149" t="str">
        <f>IFERROR(VLOOKUP(D4,DB!A:G,7,0),"")</f>
        <v>In progress</v>
      </c>
      <c r="K4" s="148" t="s">
        <v>39079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39080</v>
      </c>
      <c r="B5" s="149" t="s">
        <v>5398</v>
      </c>
      <c r="C5" s="148">
        <v>1</v>
      </c>
      <c r="D5" s="149" t="s">
        <v>33408</v>
      </c>
      <c r="E5" s="148" t="s">
        <v>38964</v>
      </c>
      <c r="F5" s="150">
        <v>45939.857638888891</v>
      </c>
      <c r="G5" s="151">
        <f ca="1">IFERROR(NOW()-F5,"-")</f>
        <v>0.36362280092725996</v>
      </c>
      <c r="H5" s="152">
        <v>45934.470231481479</v>
      </c>
      <c r="I5" s="149" t="str">
        <f>IFERROR(VLOOKUP(D5,DB!A:F,6,0),"")</f>
        <v>SCECO</v>
      </c>
      <c r="J5" s="149" t="str">
        <f>IFERROR(VLOOKUP(D5,DB!A:G,7,0),"")</f>
        <v>Dead</v>
      </c>
      <c r="K5" s="148" t="s">
        <v>39079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39081</v>
      </c>
      <c r="B6" s="149" t="str">
        <f>IFERROR(VLOOKUP(D6,DB!A:K,11,0),"")</f>
        <v>R6</v>
      </c>
      <c r="C6" s="148">
        <v>1</v>
      </c>
      <c r="D6" s="149" t="s">
        <v>33325</v>
      </c>
      <c r="E6" s="148" t="s">
        <v>38964</v>
      </c>
      <c r="F6" s="150">
        <v>45939.789467592593</v>
      </c>
      <c r="G6" s="151">
        <f ca="1">IFERROR(NOW()-F6,"-")</f>
        <v>0.43179409722506534</v>
      </c>
      <c r="H6" s="152">
        <v>45939.783831018518</v>
      </c>
      <c r="I6" s="149" t="str">
        <f>IFERROR(VLOOKUP(D6,DB!A:F,6,0),"")</f>
        <v>Generator-SG</v>
      </c>
      <c r="J6" s="149" t="str">
        <f>IFERROR(VLOOKUP(D6,DB!A:G,7,0),"")</f>
        <v>Vandalized</v>
      </c>
      <c r="K6" s="148" t="s">
        <v>39082</v>
      </c>
      <c r="L6" s="149" t="str">
        <f>IFERROR(VLOOKUP(D6,DB!A:I,9,0),"")</f>
        <v>Latis</v>
      </c>
    </row>
    <row r="7" spans="1:16383" ht="31.5" customHeight="1">
      <c r="A7" s="148" t="s">
        <v>39083</v>
      </c>
      <c r="B7" s="149" t="str">
        <f>IFERROR(VLOOKUP(D7,DB!A:K,11,0),"")</f>
        <v>R6</v>
      </c>
      <c r="C7" s="148">
        <v>1</v>
      </c>
      <c r="D7" s="149" t="s">
        <v>32687</v>
      </c>
      <c r="E7" s="148" t="s">
        <v>38964</v>
      </c>
      <c r="F7" s="150"/>
      <c r="G7" s="151">
        <f ca="1">IFERROR(NOW()-F7,"-")</f>
        <v>45940.221261689818</v>
      </c>
      <c r="H7" s="152">
        <v>45940.086435185185</v>
      </c>
      <c r="I7" s="149" t="str">
        <f>IFERROR(VLOOKUP(D7,DB!A:F,6,0),"")</f>
        <v>SCECO</v>
      </c>
      <c r="J7" s="149" t="str">
        <f>IFERROR(VLOOKUP(D7,DB!A:G,7,0),"")</f>
        <v>Vandalized</v>
      </c>
      <c r="K7" s="148" t="s">
        <v>39084</v>
      </c>
      <c r="L7" s="149" t="str">
        <f>IFERROR(VLOOKUP(D7,DB!A:I,9,0),"")</f>
        <v>Latis</v>
      </c>
    </row>
    <row r="8" spans="1:16383" ht="31.5" customHeight="1">
      <c r="A8" s="156"/>
      <c r="B8" s="156" t="str">
        <f>IFERROR(VLOOKUP(D8,DB!A:K,11,0),"")</f>
        <v/>
      </c>
      <c r="C8" s="156"/>
      <c r="D8" s="156"/>
      <c r="E8" s="156"/>
      <c r="F8" s="161"/>
      <c r="G8" s="151">
        <f ca="1">IFERROR(NOW()-F8,"-")</f>
        <v>45940.221261689818</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45940.221261689818</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45940.221261689818</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45940.221261689818</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45940.221261689818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45940.221261689818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45940.221261689818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45940.221261689818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45940.221261689818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45940.221261689818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45940.221261689818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45940.221261689818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45940.221261689818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45940.221261689818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45940.221261689818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45940.221261689818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45940.221261689818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45940.221261689818</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45940.221261689818</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45940.221261689818</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45940.221261689818</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45940.221261689818</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45940.221261689818</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45940.221261689818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45940.221261689818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45940.221261689818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45940.221261689818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45940.221261689818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45940.221261689818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45940.221261689818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45940.221261689818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45940.221261689818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45940.221261689818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45940.221261689818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45940.221261689818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45940.221261689818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45940.221261689818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45940.221261689818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45940.221261689818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45940.221261689818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45940.221261689818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45940.221261689818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45940.221261689818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45940.221261689818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45940.221261689818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45940.221261689818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45940.221261689818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45940.221261689818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45940.221261689818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45940.221261689818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45940.221261689818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45940.221261689818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45940.221261689818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45940.221261689818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45940.221261689818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45940.221261689818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45940.221261689818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45940.221261689818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45940.221261689818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45940.221261689818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45940.221261689818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45940.221261689818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45940.221261689818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45940.221261689818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45940.221261689818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45940.221261689818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45940.221261689818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45940.221261689818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45940.221261689818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45940.221261689818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45940.221261689818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45940.221261689818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45940.221261689818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45940.221261689818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45940.221261689818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45940.221261689818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45940.221261689818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45940.221261689818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45940.221261689818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45940.221261689818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45940.221261689818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45940.221261689818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45940.221261689818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45940.221261689818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45940.221261689818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45940.221261689818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45940.221261689818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45940.221261689818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45940.221261689818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45940.221261689818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45940.221261689818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45940.221261689818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45940.221261689818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45940.221261689818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45940.221261689818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45940.221261689818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45940.221261689818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45940.221261689818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45940.221261689818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45940.221261689818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45940.221261689818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45940.221261689818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45940.221261689818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45940.221261689818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45940.221261689818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45940.221261689818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45940.221261689818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45940.221261689818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45940.221261689818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45940.221261689818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45940.221261689818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45940.221261689818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45940.221261689818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45940.221261689818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45940.221261689818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45940.221261689818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45940.221261689818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45940.221261689818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45940.221261689818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45940.221261689818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45940.221261689818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45940.221261689818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45940.221261689818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45940.221261689818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45940.221261689818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45940.221261689818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45940.221261689818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45940.221261689818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45940.221261689818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45940.221261689818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45940.221261689818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45940.221261689818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45940.221261689818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45940.221261689818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45940.221261689818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45940.221261689818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45940.221261689818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45940.221261689818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45940.221261689818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45940.221261689818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45940.221261689818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45940.221261689818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45940.221261689818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45940.221261689818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45940.221261689818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45940.221261689818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45940.221261689818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45940.221261689818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45940.221261689818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45940.221261689818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45940.221261689818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45940.221261689818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45940.221261689818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45940.221261689818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45940.221261689818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45940.221261689818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45940.221261689818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45940.221261689818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45940.221261689818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45940.221261689818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45940.221261689818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45940.221261689818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45940.221261689818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45940.221261689818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45940.221261689818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45940.221261689818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45940.221261689818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45940.221261689818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45940.221261689818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45940.221261689818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45940.221261689818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45940.221261689818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45940.221261689818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45940.221261689818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45940.221261689818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45940.221261689818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45940.221261689818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45940.221261689818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45940.221261689818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45940.221261689818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45940.221261689818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45940.221261689818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45940.221261689818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45940.221261689818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45940.221261689818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45940.221261689818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45940.221261689818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45940.221261689818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45940.221261689818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45940.221261689818</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2025-10-10T02:20:38Z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