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87" documentId="13_ncr:1_{F6CB121F-512D-4AA6-A0C1-0FB36C537598}" xr6:coauthVersionLast="47" xr6:coauthVersionMax="47" xr10:uidLastSave="{95CD41CB-BB50-4F14-8591-7E853EA981C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<sst xmlns="http://schemas.openxmlformats.org/spreadsheetml/2006/main" count="178602" uniqueCount="39082">
  <si>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</si>
  <si>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</si>
  <si>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</si>
  <si>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</si>
  <si>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</si>
  <si>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</si>
  <si>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</si>
  <si>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</si>
  <si>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</si>
  <si>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</si>
  <si>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</si>
  <si>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</si>
  <si>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</si>
  <si>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</si>
  <si>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</si>
  <si>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</si>
  <si>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</si>
  <si>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</si>
  <si>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</si>
  <si>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</si>
  <si>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</si>
  <si>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</si>
  <si>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</si>
  <si>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</si>
  <si>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</si>
  <si>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</si>
  <si>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</si>
  <si>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</si>
  <si>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</si>
  <si>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</si>
  <si>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</si>
  <si>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</si>
  <si>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</si>
  <si>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</si>
  <si>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</si>
  <si>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</si>
  <si>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</si>
  <si>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</si>
  <si>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</si>
  <si>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</si>
  <si>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</si>
  <si>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</si>
  <si>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</si>
  <si>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</si>
  <si>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</si>
  <si>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</si>
  <si>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</si>
  <si>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</si>
  <si>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</si>
  <si>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</si>
  <si>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</si>
  <si>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</si>
  <si>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</si>
  <si>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</si>
  <si>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</si>
  <si>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</si>
  <si>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</si>
  <si>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</si>
  <si>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</si>
  <si>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</si>
  <si>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</si>
  <si>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</si>
  <si>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</si>
  <si>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</si>
  <si>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</si>
  <si>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</si>
  <si>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</si>
  <si>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</si>
  <si>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</si>
  <si>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</si>
  <si>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</si>
  <si>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</si>
  <si>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</si>
  <si>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</si>
  <si>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</si>
  <si>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</si>
  <si>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</si>
  <si>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</si>
  <si>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</si>
  <si>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</si>
  <si>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</si>
  <si>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</si>
  <si>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</si>
  <si>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</si>
  <si>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</si>
  <si>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</si>
  <si>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</si>
  <si>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</si>
  <si>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</si>
  <si>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</si>
  <si>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</si>
  <si>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</si>
  <si>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</si>
  <si>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</si>
  <si>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</si>
  <si>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</si>
  <si>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</si>
  <si>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</si>
  <si>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</si>
  <si>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</si>
  <si>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</si>
  <si>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</si>
  <si>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</si>
  <si>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</si>
  <si>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</si>
  <si>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</si>
  <si>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</si>
  <si>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</si>
  <si>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</si>
  <si>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</si>
  <si>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</si>
  <si>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</si>
  <si>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</si>
  <si>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</si>
  <si>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</si>
  <si>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</si>
  <si>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</si>
  <si>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</si>
  <si>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</si>
  <si>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</si>
  <si>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</si>
  <si>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</si>
  <si>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</si>
  <si>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</si>
  <si>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</si>
  <si>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</si>
  <si>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</si>
  <si>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</si>
  <si>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</si>
  <si>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</si>
  <si>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</si>
  <si>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</si>
  <si>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</si>
  <si>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</si>
  <si>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</si>
  <si>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</si>
  <si>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</si>
  <si>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</si>
  <si>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</si>
  <si>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</si>
  <si>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</si>
  <si>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</si>
  <si>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</si>
  <si>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</si>
  <si>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</si>
  <si>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</si>
  <si>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</si>
  <si>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</si>
  <si>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</si>
  <si>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</si>
  <si>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</si>
  <si>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</si>
  <si>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</si>
  <si>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</si>
  <si>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</si>
  <si>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</si>
  <si>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</si>
  <si>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</si>
  <si>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</si>
  <si>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</si>
  <si>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</si>
  <si>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</si>
  <si>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</si>
  <si>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</si>
  <si>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</si>
  <si>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</si>
  <si>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</si>
  <si>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</si>
  <si>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</si>
  <si>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</si>
  <si>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</si>
  <si>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</si>
  <si>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</si>
  <si>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</si>
  <si>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</si>
  <si>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</si>
  <si>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</si>
  <si>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</si>
  <si>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</si>
  <si>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</si>
  <si>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</si>
  <si>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</si>
  <si>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</si>
  <si>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</si>
  <si>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</si>
  <si>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</si>
  <si>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</si>
  <si>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</si>
  <si>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</si>
  <si>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</si>
  <si>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</si>
  <si>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</si>
  <si>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</si>
  <si>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</si>
  <si>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</si>
  <si>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</si>
  <si>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</si>
  <si>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</si>
  <si>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</si>
  <si>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</si>
  <si>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</si>
  <si>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</si>
  <si>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</si>
  <si>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</si>
  <si>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</si>
  <si>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</si>
  <si>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</si>
  <si>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</si>
  <si>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</si>
  <si>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</si>
  <si>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</si>
  <si>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</si>
  <si>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</si>
  <si>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</si>
  <si>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</si>
  <si>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</si>
  <si>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</si>
  <si>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</si>
  <si>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</si>
  <si>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</si>
  <si>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</si>
  <si>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</si>
  <si>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</si>
  <si>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</si>
  <si>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</si>
  <si>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</si>
  <si>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</si>
  <si>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</si>
  <si>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</si>
  <si>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</si>
  <si>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</si>
  <si>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</si>
  <si>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</si>
  <si>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</si>
  <si>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</si>
  <si>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</si>
  <si>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</si>
  <si>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</si>
  <si>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</si>
  <si>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</si>
  <si>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</si>
  <si>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</si>
  <si>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</si>
  <si>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</si>
  <si>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</si>
  <si>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</si>
  <si>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</si>
  <si>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</si>
  <si>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</si>
  <si>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</si>
  <si>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</si>
  <si>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</si>
  <si>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</si>
  <si>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</si>
  <si>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</si>
  <si>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</si>
  <si>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</si>
  <si>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</si>
  <si>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</si>
  <si>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</si>
  <si>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</si>
  <si>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</si>
  <si>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</si>
  <si>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</si>
  <si>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</si>
  <si>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</si>
  <si>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</si>
  <si>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</si>
  <si>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</si>
  <si>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</si>
  <si>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</si>
  <si>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</si>
  <si>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</si>
  <si>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</si>
  <si>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</si>
  <si>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</si>
  <si>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</si>
  <si>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</si>
  <si>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</si>
  <si>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</si>
  <si>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</si>
  <si>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</si>
  <si>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</si>
  <si>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</si>
  <si>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</si>
  <si>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</si>
  <si>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</si>
  <si>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</si>
  <si>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</si>
  <si>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</si>
  <si>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</si>
  <si>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</si>
  <si>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</si>
  <si>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</si>
  <si>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</si>
  <si>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</si>
  <si>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</si>
  <si>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</si>
  <si>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</si>
  <si>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</si>
  <si>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</si>
  <si>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</si>
  <si>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</si>
  <si>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</si>
  <si>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</si>
  <si>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</si>
  <si>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</si>
  <si>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</si>
  <si>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</si>
  <si>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</si>
  <si>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</si>
  <si>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</si>
  <si>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</si>
  <si>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</si>
  <si>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</si>
  <si>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</si>
  <si>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</si>
  <si>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</si>
  <si>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</si>
  <si>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</si>
  <si>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</si>
  <si>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</si>
  <si>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</si>
  <si>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</si>
  <si>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</si>
  <si>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</si>
  <si>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</si>
  <si>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</si>
  <si>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</si>
  <si>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</si>
  <si>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</si>
  <si>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</si>
  <si>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</si>
  <si>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</si>
  <si>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</si>
  <si>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</si>
  <si>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</si>
  <si>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</si>
  <si>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</si>
  <si>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</si>
  <si>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</si>
  <si>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</si>
  <si>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</si>
  <si>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</si>
  <si>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</si>
  <si>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</si>
  <si>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</si>
  <si>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</si>
  <si>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</si>
  <si>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</si>
  <si>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</si>
  <si>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</si>
  <si>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</si>
  <si>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</si>
  <si>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</si>
  <si>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</si>
  <si>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</si>
  <si>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</si>
  <si>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</si>
  <si>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</si>
  <si>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</si>
  <si>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</si>
  <si>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</si>
  <si>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</si>
  <si>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</si>
  <si>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</si>
  <si>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</si>
  <si>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</si>
  <si>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</si>
  <si>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</si>
  <si>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</si>
  <si>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</si>
  <si>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</si>
  <si>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</si>
  <si>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</si>
  <si>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</si>
  <si>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</si>
  <si>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</si>
  <si>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</si>
  <si>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</si>
  <si>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</si>
  <si>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</si>
  <si>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</si>
  <si>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</si>
  <si>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</si>
  <si>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</si>
  <si>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</si>
  <si>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</si>
  <si>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</si>
  <si>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</si>
  <si>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</si>
  <si>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</si>
  <si>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</si>
  <si>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</si>
  <si>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</si>
  <si>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</si>
  <si>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</si>
  <si>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</si>
  <si>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</si>
  <si>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</si>
  <si>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</si>
  <si>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</si>
  <si>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</si>
  <si>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</si>
  <si>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</si>
  <si>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</si>
  <si>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</si>
  <si>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</si>
  <si>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</si>
  <si>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</si>
  <si>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</si>
  <si>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</si>
  <si>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</si>
  <si>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</si>
  <si>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</si>
  <si>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</si>
  <si>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</si>
  <si>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</si>
  <si>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</si>
  <si>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</si>
  <si>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</si>
  <si>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</si>
  <si>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</si>
  <si>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</si>
  <si>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</si>
  <si>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</si>
  <si>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</si>
  <si>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</si>
  <si>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</si>
  <si>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</si>
  <si>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</si>
  <si>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</si>
  <si>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</si>
  <si>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</si>
  <si>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</si>
  <si>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</si>
  <si>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</si>
  <si>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</si>
  <si>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</si>
  <si>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</si>
  <si>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</si>
  <si>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</si>
  <si>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</si>
  <si>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</si>
  <si>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</si>
  <si>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</si>
  <si>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</si>
  <si>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</si>
  <si>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</si>
  <si>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</si>
  <si>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</si>
  <si>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</si>
  <si>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</si>
  <si>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</si>
  <si>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</si>
  <si>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</si>
  <si>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</si>
  <si>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</si>
  <si>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</si>
  <si>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</si>
  <si>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</si>
  <si>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</si>
  <si>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</si>
  <si>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</si>
  <si>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</si>
  <si>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</si>
  <si>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</si>
  <si>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</si>
  <si>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</si>
  <si>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</si>
  <si>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</si>
  <si>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</si>
  <si>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</si>
  <si>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</si>
  <si>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</si>
  <si>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</si>
  <si>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</si>
  <si>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</si>
  <si>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</si>
  <si>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</si>
  <si>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</si>
  <si>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</si>
  <si>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</si>
  <si>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</si>
  <si>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</si>
  <si>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</si>
  <si>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</si>
  <si>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</si>
  <si>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</si>
  <si>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</si>
  <si>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</si>
  <si>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</si>
  <si>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</si>
  <si>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</si>
  <si>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</si>
  <si>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</si>
  <si>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</si>
  <si>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</si>
  <si>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</si>
  <si>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</si>
  <si>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</si>
  <si>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</si>
  <si>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</si>
  <si>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</si>
  <si>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</si>
  <si>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</si>
  <si>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</si>
  <si>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</si>
  <si>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</si>
  <si>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</si>
  <si>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</si>
  <si>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</si>
  <si>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</si>
  <si>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</si>
  <si>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</si>
  <si>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</si>
  <si>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</si>
  <si>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</si>
  <si>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</si>
  <si>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</si>
  <si>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</si>
  <si>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</si>
  <si>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</si>
  <si>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</si>
  <si>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</si>
  <si>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</si>
  <si>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</si>
  <si>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</si>
  <si>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</si>
  <si>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</si>
  <si>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</si>
  <si>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</si>
  <si>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</si>
  <si>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</si>
  <si>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</si>
  <si>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</si>
  <si>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</si>
  <si>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</si>
  <si>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</si>
  <si>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</si>
  <si>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</si>
  <si>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</si>
  <si>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</si>
  <si>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</si>
  <si>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</si>
  <si>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</si>
  <si>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</si>
  <si>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</si>
  <si>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</si>
  <si>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</si>
  <si>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</si>
  <si>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</si>
  <si>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</si>
  <si>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</si>
  <si>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</si>
  <si>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</si>
  <si>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</si>
  <si>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</si>
  <si>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</si>
  <si>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</si>
  <si>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</si>
  <si>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</si>
  <si>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</si>
  <si>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</si>
  <si>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</si>
  <si>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</si>
  <si>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</si>
  <si>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</si>
  <si>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</si>
  <si>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</si>
  <si>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</si>
  <si>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</si>
  <si>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</si>
  <si>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</si>
  <si>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</si>
  <si>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</si>
  <si>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</si>
  <si>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</si>
  <si>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</si>
  <si>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</si>
  <si>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</si>
  <si>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</si>
  <si>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</si>
  <si>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</si>
  <si>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</si>
  <si>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</si>
  <si>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</si>
  <si>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</si>
  <si>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</si>
  <si>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</si>
  <si>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</si>
  <si>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</si>
  <si>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</si>
  <si>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</si>
  <si>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</si>
  <si>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</si>
  <si>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</si>
  <si>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</si>
  <si>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</si>
  <si>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</si>
  <si>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</si>
  <si>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</si>
  <si>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</si>
  <si>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</si>
  <si>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</si>
  <si>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</si>
  <si>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</si>
  <si>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</si>
  <si>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</si>
  <si>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</si>
  <si>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</si>
  <si>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</si>
  <si>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</si>
  <si>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</si>
  <si>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</si>
  <si>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</si>
  <si>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</si>
  <si>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</si>
  <si>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</si>
  <si>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</si>
  <si>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</si>
  <si>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</si>
  <si>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</si>
  <si>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</si>
  <si>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</si>
  <si>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</si>
  <si>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</si>
  <si>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</si>
  <si>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</si>
  <si>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</si>
  <si>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</si>
  <si>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</si>
  <si>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</si>
  <si>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</si>
  <si>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</si>
  <si>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</si>
  <si>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</si>
  <si>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</si>
  <si>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</si>
  <si>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</si>
  <si>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</si>
  <si>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</si>
  <si>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</si>
  <si>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</si>
  <si>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</si>
  <si>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</si>
  <si>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</si>
  <si>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</si>
  <si>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</si>
  <si>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</si>
  <si>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</si>
  <si>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</si>
  <si>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</si>
  <si>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</si>
  <si>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</si>
  <si>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</si>
  <si>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</si>
  <si>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</si>
  <si>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</si>
  <si>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</si>
  <si>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</si>
  <si>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</si>
  <si>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</si>
  <si>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</si>
  <si>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</si>
  <si>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</si>
  <si>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</si>
  <si>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</si>
  <si>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</si>
  <si>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</si>
  <si>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</si>
  <si>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</si>
  <si>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</si>
  <si>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</si>
  <si>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</si>
  <si>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</si>
  <si>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</si>
  <si>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</si>
  <si>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</si>
  <si>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</si>
  <si>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</si>
  <si>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</si>
  <si>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</si>
  <si>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</si>
  <si>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</si>
  <si>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</si>
  <si>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</si>
  <si>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</si>
  <si>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</si>
  <si>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</si>
  <si>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</si>
  <si>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</si>
  <si>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</si>
  <si>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</si>
  <si>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</si>
  <si>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</si>
  <si>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</si>
  <si>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</si>
  <si>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</si>
  <si>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</si>
  <si>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</si>
  <si>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</si>
  <si>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</si>
  <si>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</si>
  <si>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</si>
  <si>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</si>
  <si>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</si>
  <si>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</si>
  <si>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</si>
  <si>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</si>
  <si>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</si>
  <si>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</si>
  <si>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</si>
  <si>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</si>
  <si>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</si>
  <si>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</si>
  <si>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</si>
  <si>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</si>
  <si>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</si>
  <si>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</si>
  <si>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</si>
  <si>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</si>
  <si>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</si>
  <si>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</si>
  <si>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</si>
  <si>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</si>
  <si>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</si>
  <si>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</si>
  <si>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</si>
  <si>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</si>
  <si>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</si>
  <si>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</si>
  <si>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</si>
  <si>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</si>
  <si>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</si>
  <si>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</si>
  <si>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</si>
  <si>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</si>
  <si>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</si>
  <si>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</si>
  <si>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</si>
  <si>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</si>
  <si>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</si>
  <si>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</si>
  <si>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</si>
  <si>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</si>
  <si>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</si>
  <si>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</si>
  <si>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</si>
  <si>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</si>
  <si>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</si>
  <si>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</si>
  <si>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</si>
  <si>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</si>
  <si>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</si>
  <si>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</si>
  <si>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</si>
  <si>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</si>
  <si>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</si>
  <si>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</si>
  <si>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</si>
  <si>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</si>
  <si>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</si>
  <si>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</si>
  <si>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</si>
  <si>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</si>
  <si>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</si>
  <si>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</si>
  <si>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</si>
  <si>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</si>
  <si>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</si>
  <si>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</si>
  <si>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</si>
  <si>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</si>
  <si>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</si>
  <si>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</si>
  <si>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</si>
  <si>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</si>
  <si>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</si>
  <si>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</si>
  <si>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</si>
  <si>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</si>
  <si>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</si>
  <si>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</si>
  <si>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</si>
  <si>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</si>
  <si>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</si>
  <si>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</si>
  <si>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</si>
  <si>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</si>
  <si>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</si>
  <si>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</si>
  <si>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</si>
  <si>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</si>
  <si>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</si>
  <si>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</si>
  <si>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</si>
  <si>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</si>
  <si>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</si>
  <si>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</si>
  <si>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</si>
  <si>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</si>
  <si>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</si>
  <si>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</si>
  <si>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</si>
  <si>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</si>
  <si>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</si>
  <si>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</si>
  <si>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</si>
  <si>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</si>
  <si>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</si>
  <si>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</si>
  <si>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</si>
  <si>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</si>
  <si>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</si>
  <si>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</si>
  <si>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</si>
  <si>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</si>
  <si>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</si>
  <si>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</si>
  <si>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</si>
  <si>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</si>
  <si>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</si>
  <si>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</si>
  <si>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</si>
  <si>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</si>
  <si>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</si>
  <si>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</si>
  <si>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</si>
  <si>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</si>
  <si>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</si>
  <si>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</si>
  <si>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</si>
  <si>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</si>
  <si>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</si>
  <si>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</si>
  <si>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</si>
  <si>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</si>
  <si>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</si>
  <si>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</si>
  <si>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</si>
  <si>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</si>
  <si>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</si>
  <si>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</si>
  <si>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</si>
  <si>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</si>
  <si>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</si>
  <si>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</si>
  <si>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</si>
  <si>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</si>
  <si>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</si>
  <si>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</si>
  <si>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</si>
  <si>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</si>
  <si>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</si>
  <si>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</si>
  <si>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</si>
  <si>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</si>
  <si>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</si>
  <si>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</si>
  <si>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</si>
  <si>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</si>
  <si>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</si>
  <si>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</si>
  <si>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</si>
  <si>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</si>
  <si>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</si>
  <si>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</si>
  <si>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</si>
  <si>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</si>
  <si>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</si>
  <si>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</si>
  <si>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</si>
  <si>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</si>
  <si>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</si>
  <si>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</si>
  <si>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</si>
  <si>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</si>
  <si>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</si>
  <si>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</si>
  <si>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</si>
  <si>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</si>
  <si>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</si>
  <si>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</si>
  <si>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</si>
  <si>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</si>
  <si>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</si>
  <si>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</si>
  <si>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</si>
  <si>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</si>
  <si>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</si>
  <si>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</si>
  <si>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</si>
  <si>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</si>
  <si>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</si>
  <si>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</si>
  <si>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</si>
  <si>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</si>
  <si>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</si>
  <si>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</si>
  <si>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</si>
  <si>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</si>
  <si>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</si>
  <si>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</si>
  <si>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</si>
  <si>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</si>
  <si>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</si>
  <si>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</si>
  <si>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</si>
  <si>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</si>
  <si>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</si>
  <si>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</si>
  <si>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</si>
  <si>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</si>
  <si>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</si>
  <si>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</si>
  <si>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</si>
  <si>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</si>
  <si>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</si>
  <si>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</si>
  <si>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</si>
  <si>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</si>
  <si>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</si>
  <si>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</si>
  <si>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</si>
  <si>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</si>
  <si>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</si>
  <si>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</si>
  <si>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</si>
  <si>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</si>
  <si>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</si>
  <si>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</si>
  <si>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</si>
  <si>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</si>
  <si>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</si>
  <si>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</si>
  <si>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</si>
  <si>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</si>
  <si>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</si>
  <si>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</si>
  <si>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</si>
  <si>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</si>
  <si>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</si>
  <si>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</si>
  <si>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</si>
  <si>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</si>
  <si>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</si>
  <si>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</si>
  <si>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</si>
  <si>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</si>
  <si>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</si>
  <si>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</si>
  <si>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</si>
  <si>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</si>
  <si>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</si>
  <si>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</si>
  <si>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</si>
  <si>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</si>
  <si>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</si>
  <si>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</si>
  <si>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</si>
  <si>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</si>
  <si>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</si>
  <si>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</si>
  <si>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</si>
  <si>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</si>
  <si>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</si>
  <si>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</si>
  <si>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</si>
  <si>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</si>
  <si>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</si>
  <si>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</si>
  <si>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</si>
  <si>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</si>
  <si>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</si>
  <si>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</si>
  <si>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</si>
  <si>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</si>
  <si>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</si>
  <si>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</si>
  <si>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</si>
  <si>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</si>
  <si>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</si>
  <si>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</si>
  <si>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</si>
  <si>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</si>
  <si>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</si>
  <si>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</si>
  <si>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</si>
  <si>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</si>
  <si>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</si>
  <si>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</si>
  <si>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</si>
  <si>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</si>
  <si>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</si>
  <si>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</si>
  <si>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</si>
  <si>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</si>
  <si>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</si>
  <si>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</si>
  <si>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</si>
  <si>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</si>
  <si>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</si>
  <si>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</si>
  <si>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</si>
  <si>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</si>
  <si>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</si>
  <si>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</si>
  <si>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</si>
  <si>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</si>
  <si>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</si>
  <si>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</si>
  <si>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</si>
  <si>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</si>
  <si>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</si>
  <si>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</si>
  <si>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</si>
  <si>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</si>
  <si>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</si>
  <si>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</si>
  <si>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</si>
  <si>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</si>
  <si>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</si>
  <si>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</si>
  <si>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</si>
  <si>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</si>
  <si>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</si>
  <si>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</si>
  <si>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</si>
  <si>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</si>
  <si>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</si>
  <si>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</si>
  <si>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</si>
  <si>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</si>
  <si>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</si>
  <si>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</si>
  <si>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</si>
  <si>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</si>
  <si>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</si>
  <si>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</si>
  <si>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</si>
  <si>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</si>
  <si>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</si>
  <si>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</si>
  <si>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</si>
  <si>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</si>
  <si>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</si>
  <si>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</si>
  <si>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</si>
  <si>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</si>
  <si>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</si>
  <si>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</si>
  <si>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</si>
  <si>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</si>
  <si>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</si>
  <si>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</si>
  <si>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</si>
  <si>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</si>
  <si>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</si>
  <si>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</si>
  <si>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</si>
  <si>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</si>
  <si>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</si>
  <si>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</si>
  <si>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</si>
  <si>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</si>
  <si>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</si>
  <si>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</si>
  <si>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</si>
  <si>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</si>
  <si>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</si>
  <si>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</si>
  <si>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</si>
  <si>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</si>
  <si>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</si>
  <si>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</si>
  <si>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</si>
  <si>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</si>
  <si>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</si>
  <si>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</si>
  <si>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</si>
  <si>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</si>
  <si>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</si>
  <si>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</si>
  <si>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</si>
  <si>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</si>
  <si>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</si>
  <si>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</si>
  <si>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</si>
  <si>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</si>
  <si>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</si>
  <si>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</si>
  <si>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</si>
  <si>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</si>
  <si>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</si>
  <si>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</si>
  <si>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</si>
  <si>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</si>
  <si>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</si>
  <si>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</si>
  <si>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</si>
  <si>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</si>
  <si>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</si>
  <si>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</si>
  <si>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</si>
  <si>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</si>
  <si>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</si>
  <si>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</si>
  <si>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</si>
  <si>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</si>
  <si>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</si>
  <si>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</si>
  <si>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</si>
  <si>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</si>
  <si>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</si>
  <si>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</si>
  <si>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</si>
  <si>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</si>
  <si>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</si>
  <si>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</si>
  <si>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</si>
  <si>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</si>
  <si>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</si>
  <si>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</si>
  <si>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</si>
  <si>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</si>
  <si>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</si>
  <si>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</si>
  <si>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</si>
  <si>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</si>
  <si>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</si>
  <si>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</si>
  <si>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</si>
  <si>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</si>
  <si>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</si>
  <si>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</si>
  <si>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</si>
  <si>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</si>
  <si>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</si>
  <si>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</si>
  <si>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</si>
  <si>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</si>
  <si>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</si>
  <si>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</si>
  <si>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</si>
  <si>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</si>
  <si>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</si>
  <si>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</si>
  <si>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</si>
  <si>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</si>
  <si>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</si>
  <si>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</si>
  <si>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</si>
  <si>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</si>
  <si>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</si>
  <si>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</si>
  <si>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</si>
  <si>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</si>
  <si>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</si>
  <si>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</si>
  <si>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</si>
  <si>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</si>
  <si>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</si>
  <si>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</si>
  <si>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</si>
  <si>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</si>
  <si>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</si>
  <si>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</si>
  <si>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</si>
  <si>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</si>
  <si>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</si>
  <si>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</si>
  <si>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</si>
  <si>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</si>
  <si>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</si>
  <si>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</si>
  <si>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</si>
  <si>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</si>
  <si>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</si>
  <si>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</si>
  <si>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</si>
  <si>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</si>
  <si>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</si>
  <si>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</si>
  <si>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</si>
  <si>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</si>
  <si>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</si>
  <si>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</si>
  <si>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</si>
  <si>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</si>
  <si>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</si>
  <si>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</si>
  <si>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</si>
  <si>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</si>
  <si>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</si>
  <si>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</si>
  <si>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</si>
  <si>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</si>
  <si>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</si>
  <si>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</si>
  <si>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</si>
  <si>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</si>
  <si>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</si>
  <si>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</si>
  <si>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</si>
  <si>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</si>
  <si>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</si>
  <si>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</si>
  <si>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</si>
  <si>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</si>
  <si>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</si>
  <si>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</si>
  <si>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</si>
  <si>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</si>
  <si>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</si>
  <si>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</si>
  <si>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</si>
  <si>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</si>
  <si>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</si>
  <si>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</si>
  <si>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</si>
  <si>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</si>
  <si>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</si>
  <si>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</si>
  <si>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</si>
  <si>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</si>
  <si>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</si>
  <si>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</si>
  <si>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</si>
  <si>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</si>
  <si>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</si>
  <si>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</si>
  <si>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</si>
  <si>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</si>
  <si>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</si>
  <si>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</si>
  <si>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</si>
  <si>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</si>
  <si>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</si>
  <si>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</si>
  <si>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</si>
  <si>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</si>
  <si>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</si>
  <si>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</si>
  <si>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</si>
  <si>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</si>
  <si>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</si>
  <si>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</si>
  <si>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</si>
  <si>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</si>
  <si>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</si>
  <si>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</si>
  <si>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</si>
  <si>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</si>
  <si>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</si>
  <si>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</si>
  <si>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</si>
  <si>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</si>
  <si>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</si>
  <si>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</si>
  <si>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</si>
  <si>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</si>
  <si>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</si>
  <si>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</si>
  <si>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</si>
  <si>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</si>
  <si>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</si>
  <si>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</si>
  <si>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</si>
  <si>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</si>
  <si>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</si>
  <si>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</si>
  <si>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</si>
  <si>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</si>
  <si>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</si>
  <si>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</si>
  <si>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</si>
  <si>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</si>
  <si>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</si>
  <si>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</si>
  <si>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</si>
  <si>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</si>
  <si>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</si>
  <si>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</si>
  <si>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</si>
  <si>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</si>
  <si>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</si>
  <si>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</si>
  <si>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</si>
  <si>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</si>
  <si>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</si>
  <si>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</si>
  <si>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</si>
  <si>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</si>
  <si>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</si>
  <si>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</si>
  <si>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</si>
  <si>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</si>
  <si>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</si>
  <si>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</si>
  <si>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</si>
  <si>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</si>
  <si>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</si>
  <si>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</si>
  <si>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</si>
  <si>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</si>
  <si>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</si>
  <si>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</si>
  <si>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</si>
  <si>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</si>
  <si>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</si>
  <si>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</si>
  <si>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</si>
  <si>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</si>
  <si>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</si>
  <si>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</si>
  <si>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</si>
  <si>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</si>
  <si>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</si>
  <si>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</si>
  <si>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</si>
  <si>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</si>
  <si>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</si>
  <si>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</si>
  <si>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</si>
  <si>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</si>
  <si>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</si>
  <si>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</si>
  <si>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</si>
  <si>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</si>
  <si>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</si>
  <si>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</si>
  <si>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</si>
  <si>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</si>
  <si>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</si>
  <si>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</si>
  <si>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</si>
  <si>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</si>
  <si>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</si>
  <si>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</si>
  <si>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</si>
  <si>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</si>
  <si>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</si>
  <si>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</si>
  <si>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</si>
  <si>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</si>
  <si>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</si>
  <si>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</si>
  <si>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</si>
  <si>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</si>
  <si>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</si>
  <si>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</si>
  <si>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</si>
  <si>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</si>
  <si>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</si>
  <si>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</si>
  <si>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</si>
  <si>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</si>
  <si>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</si>
  <si>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</si>
  <si>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</si>
  <si>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</si>
  <si>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</si>
  <si>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</si>
  <si>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</si>
  <si>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</si>
  <si>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</si>
  <si>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</si>
  <si>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</si>
  <si>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</si>
  <si>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</si>
  <si>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</si>
  <si>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</si>
  <si>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</si>
  <si>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</si>
  <si>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</si>
  <si>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</si>
  <si>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</si>
  <si>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</si>
  <si>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</si>
  <si>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</si>
  <si>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</si>
  <si>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</si>
  <si>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</si>
  <si>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</si>
  <si>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</si>
  <si>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</si>
  <si>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</si>
  <si>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</si>
  <si>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</si>
  <si>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</si>
  <si>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</si>
  <si>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</si>
  <si>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</si>
  <si>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</si>
  <si>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</si>
  <si>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</si>
  <si>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</si>
  <si>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</si>
  <si>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</si>
  <si>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</si>
  <si>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</si>
  <si>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</si>
  <si>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</si>
  <si>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</si>
  <si>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</si>
  <si>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</si>
  <si>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</si>
  <si>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</si>
  <si>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</si>
  <si>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</si>
  <si>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</si>
  <si>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</si>
  <si>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</si>
  <si>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</si>
  <si>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</si>
  <si>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</si>
  <si>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</si>
  <si>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</si>
  <si>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</si>
  <si>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</si>
  <si>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</si>
  <si>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</si>
  <si>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</si>
  <si>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</si>
  <si>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</si>
  <si>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</si>
  <si>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</si>
  <si>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</si>
  <si>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</si>
  <si>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</si>
  <si>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</si>
  <si>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</si>
  <si>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</si>
  <si>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</si>
  <si>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</si>
  <si>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</si>
  <si>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</si>
  <si>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</si>
  <si>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</si>
  <si>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</si>
  <si>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</si>
  <si>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</si>
  <si>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</si>
  <si>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</si>
  <si>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</si>
  <si>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</si>
  <si>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</si>
  <si>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</si>
  <si>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</si>
  <si>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</si>
  <si>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</si>
  <si>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</si>
  <si>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</si>
  <si>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</si>
  <si>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</si>
  <si>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</si>
  <si>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</si>
  <si>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</si>
  <si>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</si>
  <si>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</si>
  <si>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</si>
  <si>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</si>
  <si>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</si>
  <si>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</si>
  <si>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</si>
  <si>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</si>
  <si>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</si>
  <si>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</si>
  <si>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</si>
  <si>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</si>
  <si>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</si>
  <si>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</si>
  <si>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</si>
  <si>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</si>
  <si>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</si>
  <si>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</si>
  <si>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</si>
  <si>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</si>
  <si>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</si>
  <si>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</si>
  <si>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</si>
  <si>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</si>
  <si>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</si>
  <si>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</si>
  <si>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</si>
  <si>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</si>
  <si>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</si>
  <si>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</si>
  <si>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</si>
  <si>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</si>
  <si>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</si>
  <si>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</si>
  <si>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</si>
  <si>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</si>
  <si>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</si>
  <si>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</si>
  <si>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</si>
  <si>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</si>
  <si>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</si>
  <si>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</si>
  <si>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</si>
  <si>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</si>
  <si>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</si>
  <si>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</si>
  <si>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</si>
  <si>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</si>
  <si>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</si>
  <si>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</si>
  <si>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</si>
  <si>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</si>
  <si>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</si>
  <si>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</si>
  <si>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</si>
  <si>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</si>
  <si>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</si>
  <si>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</si>
  <si>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</si>
  <si>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</si>
  <si>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</si>
  <si>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</si>
  <si>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</si>
  <si>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</si>
  <si>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</si>
  <si>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</si>
  <si>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</si>
  <si>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</si>
  <si>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</si>
  <si>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</si>
  <si>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</si>
  <si>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</si>
  <si>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</si>
  <si>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</si>
  <si>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</si>
  <si>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</si>
  <si>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</si>
  <si>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</si>
  <si>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</si>
  <si>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</si>
  <si>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</si>
  <si>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</si>
  <si>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</si>
  <si>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</si>
  <si>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</si>
  <si>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</si>
  <si>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</si>
  <si>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</si>
  <si>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</si>
  <si>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</si>
  <si>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</si>
  <si>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</si>
  <si>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</si>
  <si>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</si>
  <si>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</si>
  <si>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</si>
  <si>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</si>
  <si>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</si>
  <si>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</si>
  <si>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</si>
  <si>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</si>
  <si>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</si>
  <si>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</si>
  <si>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</si>
  <si>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</si>
  <si>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</si>
  <si>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</si>
  <si>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</si>
  <si>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</si>
  <si>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</si>
  <si>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</si>
  <si>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</si>
  <si>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</si>
  <si>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</si>
  <si>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</si>
  <si>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</si>
  <si>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</si>
  <si>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</si>
  <si>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</si>
  <si>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</si>
  <si>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</si>
  <si>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</si>
  <si>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</si>
  <si>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</si>
  <si>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</si>
  <si>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</si>
  <si>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</si>
  <si>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</si>
  <si>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</si>
  <si>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</si>
  <si>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</si>
  <si>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</si>
  <si>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</si>
  <si>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</si>
  <si>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</si>
  <si>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</si>
  <si>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</si>
  <si>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</si>
  <si>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</si>
  <si>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</si>
  <si>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</si>
  <si>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</si>
  <si>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</si>
  <si>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</si>
  <si>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</si>
  <si>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</si>
  <si>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</si>
  <si>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</si>
  <si>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</si>
  <si>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</si>
  <si>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</si>
  <si>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</si>
  <si>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</si>
  <si>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</si>
  <si>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</si>
  <si>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</si>
  <si>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</si>
  <si>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</si>
  <si>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</si>
  <si>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</si>
  <si>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</si>
  <si>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</si>
  <si>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</si>
  <si>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</si>
  <si>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</si>
  <si>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</si>
  <si>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</si>
  <si>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</si>
  <si>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</si>
  <si>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</si>
  <si>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</si>
  <si>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</si>
  <si>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</si>
  <si>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</si>
  <si>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</si>
  <si>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</si>
  <si>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</si>
  <si>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</si>
  <si>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</si>
  <si>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</si>
  <si>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</si>
  <si>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</si>
  <si>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</si>
  <si>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</si>
  <si>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</si>
  <si>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</si>
  <si>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</si>
  <si>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</si>
  <si>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</si>
  <si>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</si>
  <si>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</si>
  <si>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</si>
  <si>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</si>
  <si>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</si>
  <si>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</si>
  <si>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</si>
  <si>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</si>
  <si>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</si>
  <si>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</si>
  <si>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</si>
  <si>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</si>
  <si>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</si>
  <si>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</si>
  <si>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</si>
  <si>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</si>
  <si>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</si>
  <si>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</si>
  <si>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</si>
  <si>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</si>
  <si>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</si>
  <si>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</si>
  <si>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</si>
  <si>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</si>
  <si>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</si>
  <si>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</si>
  <si>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</si>
  <si>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</si>
  <si>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</si>
  <si>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</si>
  <si>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</si>
  <si>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</si>
  <si>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</si>
  <si>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</si>
  <si>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</si>
  <si>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</si>
  <si>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</si>
  <si>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</si>
  <si>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</si>
  <si>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</si>
  <si>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</si>
  <si>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</si>
  <si>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</si>
  <si>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</si>
  <si>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</si>
  <si>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</si>
  <si>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</si>
  <si>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</si>
  <si>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</si>
  <si>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</si>
  <si>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</si>
  <si>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</si>
  <si>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</si>
  <si>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</si>
  <si>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</si>
  <si>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</si>
  <si>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</si>
  <si>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</si>
  <si>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</si>
  <si>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</si>
  <si>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</si>
  <si>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</si>
  <si>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</si>
  <si>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</si>
  <si>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</si>
  <si>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</si>
  <si>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</si>
  <si>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</si>
  <si>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</si>
  <si>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</si>
  <si>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</si>
  <si>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</si>
  <si>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</si>
  <si>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</si>
  <si>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</si>
  <si>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</si>
  <si>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</si>
  <si>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</si>
  <si>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</si>
  <si>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</si>
  <si>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</si>
  <si>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</si>
  <si>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</si>
  <si>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</si>
  <si>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</si>
  <si>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</si>
  <si>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</si>
  <si>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</si>
  <si>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</si>
  <si>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</si>
  <si>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</si>
  <si>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</si>
  <si>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</si>
  <si>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</si>
  <si>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</si>
  <si>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</si>
  <si>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</si>
  <si>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</si>
  <si>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</si>
  <si>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</si>
  <si>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</si>
  <si>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</si>
  <si>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</si>
  <si>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</si>
  <si>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</si>
  <si>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</si>
  <si>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</si>
  <si>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</si>
  <si>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</si>
  <si>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</si>
  <si>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</si>
  <si>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</si>
  <si>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</si>
  <si>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</si>
  <si>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</si>
  <si>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</si>
  <si>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</si>
  <si>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</si>
  <si>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</si>
  <si>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</si>
  <si>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</si>
  <si>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</si>
  <si>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</si>
  <si>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</si>
  <si>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</si>
  <si>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</si>
  <si>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</si>
  <si>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</si>
  <si>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</si>
  <si>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</si>
  <si>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</si>
  <si>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</si>
  <si>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</si>
  <si>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</si>
  <si>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</si>
  <si>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</si>
  <si>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</si>
  <si>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</si>
  <si>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</si>
  <si>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</si>
  <si>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</si>
  <si>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</si>
  <si>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</si>
  <si>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</si>
  <si>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</si>
  <si>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</si>
  <si>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</si>
  <si>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</si>
  <si>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</si>
  <si>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</si>
  <si>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</si>
  <si>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</si>
  <si>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</si>
  <si>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</si>
  <si>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</si>
  <si>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</si>
  <si>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</si>
  <si>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</si>
  <si>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</si>
  <si>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</si>
  <si>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</si>
  <si>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</si>
  <si>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</si>
  <si>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</si>
  <si>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</si>
  <si>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</si>
  <si>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</si>
  <si>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</si>
  <si>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</si>
  <si>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</si>
  <si>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</si>
  <si>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</si>
  <si>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</si>
  <si>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</si>
  <si>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</si>
  <si>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</si>
  <si>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</si>
  <si>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</si>
  <si>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</si>
  <si>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</si>
  <si>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</si>
  <si>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</si>
  <si>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</si>
  <si>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</si>
  <si>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</si>
  <si>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</si>
  <si>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</si>
  <si>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</si>
  <si>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</si>
  <si>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</si>
  <si>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</si>
  <si>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</si>
  <si>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</si>
  <si>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</si>
  <si>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</si>
  <si>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</si>
  <si>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</si>
  <si>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</si>
  <si>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</si>
  <si>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</si>
  <si>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</si>
  <si>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</si>
  <si>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</si>
  <si>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</si>
  <si>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</si>
  <si>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</si>
  <si>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</si>
  <si>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</si>
  <si>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</si>
  <si>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</si>
  <si>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</si>
  <si>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</si>
  <si>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</si>
  <si>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</si>
  <si>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</si>
  <si>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</si>
  <si>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</si>
  <si>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</si>
  <si>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</si>
  <si>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</si>
  <si>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</si>
  <si>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</si>
  <si>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</si>
  <si>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</si>
  <si>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</si>
  <si>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</si>
  <si>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</si>
  <si>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</si>
  <si>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</si>
  <si>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</si>
  <si>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</si>
  <si>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</si>
  <si>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</si>
  <si>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</si>
  <si>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</si>
  <si>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</si>
  <si>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</si>
  <si>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</si>
  <si>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</si>
  <si>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</si>
  <si>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</si>
  <si>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</si>
  <si>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</si>
  <si>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</si>
  <si>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</si>
  <si>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</si>
  <si>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</si>
  <si>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</si>
  <si>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</si>
  <si>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</si>
  <si>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</si>
  <si>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</si>
  <si>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</si>
  <si>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</si>
  <si>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</si>
  <si>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</si>
  <si>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</si>
  <si>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</si>
  <si>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</si>
  <si>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</si>
  <si>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</si>
  <si>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</si>
  <si>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</si>
  <si>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</si>
  <si>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</si>
  <si>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</si>
  <si>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</si>
  <si>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</si>
  <si>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</si>
  <si>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</si>
  <si>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</si>
  <si>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</si>
  <si>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</si>
  <si>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</si>
  <si>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</si>
  <si>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</si>
  <si>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</si>
  <si>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</si>
  <si>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</si>
  <si>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</si>
  <si>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</si>
  <si>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</si>
  <si>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</si>
  <si>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</si>
  <si>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</si>
  <si>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</si>
  <si>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</si>
  <si>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</si>
  <si>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</si>
  <si>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</si>
  <si>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</si>
  <si>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</si>
  <si>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</si>
  <si>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</si>
  <si>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</si>
  <si>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</si>
  <si>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</si>
  <si>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</si>
  <si>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</si>
  <si>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</si>
  <si>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</si>
  <si>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</si>
  <si>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</si>
  <si>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</si>
  <si>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</si>
  <si>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</si>
  <si>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</si>
  <si>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</si>
  <si>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</si>
  <si>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</si>
  <si>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</si>
  <si>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</si>
  <si>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</si>
  <si>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</si>
  <si>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</si>
  <si>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</si>
  <si>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</si>
  <si>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</si>
  <si>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</si>
  <si>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</si>
  <si>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</si>
  <si>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</si>
  <si>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</si>
  <si>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</si>
  <si>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</si>
  <si>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</si>
  <si>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</si>
  <si>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</si>
  <si>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</si>
  <si>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</si>
  <si>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</si>
  <si>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</si>
  <si>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</si>
  <si>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</si>
  <si>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</si>
  <si>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</si>
  <si>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</si>
  <si>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</si>
  <si>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</si>
  <si>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</si>
  <si>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</si>
  <si>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</si>
  <si>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</si>
  <si>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</si>
  <si>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</si>
  <si>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</si>
  <si>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</si>
  <si>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</si>
  <si>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</si>
  <si>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</si>
  <si>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</si>
  <si>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</si>
  <si>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</si>
  <si>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</si>
  <si>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</si>
  <si>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</si>
  <si>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</si>
  <si>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</si>
  <si>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</si>
  <si>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</si>
  <si>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</si>
  <si>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</si>
  <si>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</si>
  <si>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</si>
  <si>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</si>
  <si>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</si>
  <si>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</si>
  <si>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</si>
  <si>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</si>
  <si>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</si>
  <si>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</si>
  <si>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</si>
  <si>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</si>
  <si>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</si>
  <si>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</si>
  <si>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</si>
  <si>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</si>
  <si>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</si>
  <si>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</si>
  <si>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</si>
  <si>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</si>
  <si>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</si>
  <si>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</si>
  <si>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</si>
  <si>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</si>
  <si>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</si>
  <si>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</si>
  <si>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</si>
  <si>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</si>
  <si>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</si>
  <si>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</si>
  <si>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</si>
  <si>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</si>
  <si>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</si>
  <si>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</si>
  <si>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</si>
  <si>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</si>
  <si>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</si>
  <si>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</si>
  <si>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</si>
  <si>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</si>
  <si>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</si>
  <si>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</si>
  <si>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</si>
  <si>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</si>
  <si>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</si>
  <si>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</si>
  <si>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</si>
  <si>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</si>
  <si>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</si>
  <si>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</si>
  <si>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</si>
  <si>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</si>
  <si>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</si>
  <si>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</si>
  <si>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</si>
  <si>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</si>
  <si>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</si>
  <si>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</si>
  <si>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</si>
  <si>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</si>
  <si>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</si>
  <si>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</si>
  <si>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</si>
  <si>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</si>
  <si>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</si>
  <si>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</si>
  <si>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</si>
  <si>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</si>
  <si>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</si>
  <si>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</si>
  <si>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</si>
  <si>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</si>
  <si>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</si>
  <si>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</si>
  <si>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</si>
  <si>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</si>
  <si>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</si>
  <si>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</si>
  <si>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</si>
  <si>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</si>
  <si>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</si>
  <si>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</si>
  <si>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</si>
  <si>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</si>
  <si>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</si>
  <si>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</si>
  <si>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</si>
  <si>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</si>
  <si>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</si>
  <si>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</si>
  <si>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</si>
  <si>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</si>
  <si>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</si>
  <si>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</si>
  <si>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</si>
  <si>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</si>
  <si>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</si>
  <si>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</si>
  <si>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</si>
  <si>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</si>
  <si>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</si>
  <si>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</si>
  <si>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</si>
  <si>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</si>
  <si>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</si>
  <si>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</si>
  <si>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</si>
  <si>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</si>
  <si>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</si>
  <si>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</si>
  <si>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</si>
  <si>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</si>
  <si>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</si>
  <si>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</si>
  <si>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</si>
  <si>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</si>
  <si>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</si>
  <si>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</si>
  <si>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</si>
  <si>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</si>
  <si>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</si>
  <si>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</si>
  <si>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</si>
  <si>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</si>
  <si>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</si>
  <si>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</si>
  <si>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</si>
  <si>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</si>
  <si>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</si>
  <si>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</si>
  <si>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</si>
  <si>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</si>
  <si>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</si>
  <si>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</si>
  <si>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</si>
  <si>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</si>
  <si>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</si>
  <si>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</si>
  <si>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</si>
  <si>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</si>
  <si>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</si>
  <si>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</si>
  <si>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</si>
  <si>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</si>
  <si>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</si>
  <si>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</si>
  <si>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</si>
  <si>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</si>
  <si>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</si>
  <si>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</si>
  <si>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</si>
  <si>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</si>
  <si>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</si>
  <si>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</si>
  <si>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</si>
  <si>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</si>
  <si>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</si>
  <si>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</si>
  <si>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</si>
  <si>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</si>
  <si>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</si>
  <si>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</si>
  <si>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</si>
  <si>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</si>
  <si>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</si>
  <si>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</si>
  <si>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</si>
  <si>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</si>
  <si>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</si>
  <si>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</si>
  <si>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</si>
  <si>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</si>
  <si>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</si>
  <si>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</si>
  <si>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</si>
  <si>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</si>
  <si>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</si>
  <si>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</si>
  <si>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</si>
  <si>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</si>
  <si>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</si>
  <si>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</si>
  <si>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</si>
  <si>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</si>
  <si>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</si>
  <si>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</si>
  <si>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</si>
  <si>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</si>
  <si>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</si>
  <si>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</si>
  <si>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</si>
  <si>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</si>
  <si>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</si>
  <si>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</si>
  <si>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</si>
  <si>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</si>
  <si>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</si>
  <si>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</si>
  <si>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</si>
  <si>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</si>
  <si>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</si>
  <si>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</si>
  <si>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</si>
  <si>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</si>
  <si>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</si>
  <si>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</si>
  <si>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</si>
  <si>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</si>
  <si>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</si>
  <si>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</si>
  <si>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</si>
  <si>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</si>
  <si>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</si>
  <si>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</si>
  <si>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</si>
  <si>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</si>
  <si>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</si>
  <si>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</si>
  <si>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</si>
  <si>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</si>
  <si>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</si>
  <si>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</si>
  <si>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</si>
  <si>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</si>
  <si>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</si>
  <si>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</si>
  <si>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</si>
  <si>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</si>
  <si>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</si>
  <si>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</si>
  <si>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</si>
  <si>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</si>
  <si>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</si>
  <si>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</si>
  <si>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</si>
  <si>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</si>
  <si>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</si>
  <si>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</si>
  <si>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</si>
  <si>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</si>
  <si>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</si>
  <si>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</si>
  <si>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</si>
  <si>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</si>
  <si>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</si>
  <si>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</si>
  <si>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</si>
  <si>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</si>
  <si>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</si>
  <si>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</si>
  <si>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</si>
  <si>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</si>
  <si>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</si>
  <si>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</si>
  <si>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</si>
  <si>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</si>
  <si>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</si>
  <si>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</si>
  <si>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</si>
  <si>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</si>
  <si>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</si>
  <si>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</si>
  <si>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</si>
  <si>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</si>
  <si>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</si>
  <si>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</si>
  <si>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</si>
  <si>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</si>
  <si>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</si>
  <si>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</si>
  <si>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</si>
  <si>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</si>
  <si>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</si>
  <si>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</si>
  <si>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</si>
  <si>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</si>
  <si>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</si>
  <si>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</si>
  <si>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</si>
  <si>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</si>
  <si>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</si>
  <si>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</si>
  <si>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</si>
  <si>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</si>
  <si>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</si>
  <si>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</si>
  <si>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</si>
  <si>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</si>
  <si>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</si>
  <si>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</si>
  <si>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</si>
  <si>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</si>
  <si>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</si>
  <si>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</si>
  <si>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</si>
  <si>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</si>
  <si>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</si>
  <si>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</si>
  <si>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</si>
  <si>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</si>
  <si>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</si>
  <si>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</si>
  <si>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</si>
  <si>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</si>
  <si>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</si>
  <si>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</si>
  <si>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</si>
  <si>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</si>
  <si>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</si>
  <si>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</si>
  <si>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</si>
  <si>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</si>
  <si>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</si>
  <si>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</si>
  <si>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</si>
  <si>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</si>
  <si>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</si>
  <si>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</si>
  <si>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</si>
  <si>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</si>
  <si>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</si>
  <si>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</si>
  <si>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</si>
  <si>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</si>
  <si>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</si>
  <si>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</si>
  <si>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</si>
  <si>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</si>
  <si>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</si>
  <si>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</si>
  <si>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</si>
  <si>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</si>
  <si>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</si>
  <si>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</si>
  <si>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</si>
  <si>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</si>
  <si>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</si>
  <si>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</si>
  <si>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</si>
  <si>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</si>
  <si>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</si>
  <si>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</si>
  <si>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</si>
  <si>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</si>
  <si>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</si>
  <si>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</si>
  <si>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</si>
  <si>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</si>
  <si>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</si>
  <si>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</si>
  <si>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</si>
  <si>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</si>
  <si>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</si>
  <si>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</si>
  <si>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</si>
  <si>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</si>
  <si>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</si>
  <si>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</si>
  <si>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</si>
  <si>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</si>
  <si>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</si>
  <si>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</si>
  <si>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</si>
  <si>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</si>
  <si>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</si>
  <si>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</si>
  <si>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</si>
  <si>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</si>
  <si>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</si>
  <si>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</si>
  <si>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</si>
  <si>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</si>
  <si>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</si>
  <si>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</si>
  <si>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</si>
  <si>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</si>
  <si>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</si>
  <si>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</si>
  <si>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</si>
  <si>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</si>
  <si>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</si>
  <si>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</si>
  <si>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</si>
  <si>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</si>
  <si>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</si>
  <si>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</si>
  <si>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</si>
  <si>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</si>
  <si>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</si>
  <si>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</si>
  <si>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</si>
  <si>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</si>
  <si>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</si>
  <si>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</si>
  <si>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</si>
  <si>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</si>
  <si>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</si>
  <si>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</si>
  <si>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</si>
  <si>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</si>
  <si>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</si>
  <si>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</si>
  <si>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</si>
  <si>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</si>
  <si>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</si>
  <si>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</si>
  <si>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</si>
  <si>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</si>
  <si>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</si>
  <si>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</si>
  <si>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</si>
  <si>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</si>
  <si>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</si>
  <si>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</si>
  <si>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</si>
  <si>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</si>
  <si>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</si>
  <si>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</si>
  <si>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</si>
  <si>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</si>
  <si>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</si>
  <si>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</si>
  <si>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</si>
  <si>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</si>
  <si>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</si>
  <si>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</si>
  <si>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</si>
  <si>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</si>
  <si>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</si>
  <si>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</si>
  <si>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</si>
  <si>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</si>
  <si>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</si>
  <si>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</si>
  <si>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</si>
  <si>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</si>
  <si>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</si>
  <si>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</si>
  <si>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</si>
  <si>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</si>
  <si>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</si>
  <si>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</si>
  <si>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</si>
  <si>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</si>
  <si>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</si>
  <si>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</si>
  <si>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</si>
  <si>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</si>
  <si>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</si>
  <si>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</si>
  <si>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</si>
  <si>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</si>
  <si>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</si>
  <si>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</si>
  <si>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</si>
  <si>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</si>
  <si>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</si>
  <si>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</si>
  <si>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</si>
  <si>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</si>
  <si>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</si>
  <si>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</si>
  <si>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</si>
  <si>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</si>
  <si>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</si>
  <si>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</si>
  <si>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</si>
  <si>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</si>
  <si>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</si>
  <si>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</si>
  <si>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</si>
  <si>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</si>
  <si>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</si>
  <si>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</si>
  <si>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</si>
  <si>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</si>
  <si>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</si>
  <si>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</si>
  <si>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</si>
  <si>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</si>
  <si>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</si>
  <si>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</si>
  <si>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</si>
  <si>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</si>
  <si>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</si>
  <si>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</si>
  <si>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</si>
  <si>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</si>
  <si>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</si>
  <si>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</si>
  <si>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</si>
  <si>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</si>
  <si>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</si>
  <si>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</si>
  <si>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</si>
  <si>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</si>
  <si>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</si>
  <si>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</si>
  <si>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</si>
  <si>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</si>
  <si>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</si>
  <si>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</si>
  <si>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</si>
  <si>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</si>
  <si>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</si>
  <si>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</si>
  <si>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</si>
  <si>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</si>
  <si>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</si>
  <si>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</si>
  <si>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</si>
  <si>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</si>
  <si>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</si>
  <si>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</si>
  <si>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</si>
  <si>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</si>
  <si>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</si>
  <si>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</si>
  <si>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</si>
  <si>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</si>
  <si>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</si>
  <si>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</si>
  <si>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</si>
  <si>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</si>
  <si>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</si>
  <si>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</si>
  <si>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</si>
  <si>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</si>
  <si>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</si>
  <si>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</si>
  <si>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</si>
  <si>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</si>
  <si>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</si>
  <si>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</si>
  <si>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</si>
  <si>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</si>
  <si>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</si>
  <si>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</si>
  <si>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</si>
  <si>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</si>
  <si>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</si>
  <si>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</si>
  <si>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</si>
  <si>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</si>
  <si>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</si>
  <si>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</si>
  <si>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</si>
  <si>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</si>
  <si>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</si>
  <si>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</si>
  <si>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</si>
  <si>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</si>
  <si>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</si>
  <si>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</si>
  <si>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</si>
  <si>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</si>
  <si>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</si>
  <si>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</si>
  <si>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</si>
  <si>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</si>
  <si>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</si>
  <si>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</si>
  <si>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</si>
  <si>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</si>
  <si>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</si>
  <si>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</si>
  <si>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</si>
  <si>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</si>
  <si>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</si>
  <si>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</si>
  <si>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</si>
  <si>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</si>
  <si>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</si>
  <si>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</si>
  <si>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</si>
  <si>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</si>
  <si>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</si>
  <si>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</si>
  <si>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</si>
  <si>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</si>
  <si>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</si>
  <si>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</si>
  <si>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</si>
  <si>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</si>
  <si>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</si>
  <si>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</si>
  <si>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</si>
  <si>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</si>
  <si>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</si>
  <si>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</si>
  <si>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</si>
  <si>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</si>
  <si>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</si>
  <si>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</si>
  <si>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</si>
  <si>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</si>
  <si>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</si>
  <si>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</si>
  <si>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</si>
  <si>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</si>
  <si>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</si>
  <si>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</si>
  <si>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</si>
  <si>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</si>
  <si>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</si>
  <si>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</si>
  <si>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</si>
  <si>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</si>
  <si>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</si>
  <si>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</si>
  <si>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</si>
  <si>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</si>
  <si>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</si>
  <si>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</si>
  <si>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</si>
  <si>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</si>
  <si>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</si>
  <si>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</si>
  <si>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</si>
  <si>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</si>
  <si>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</si>
  <si>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</si>
  <si>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</si>
  <si>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</si>
  <si>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</si>
  <si>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</si>
  <si>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</si>
  <si>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</si>
  <si>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</si>
  <si>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</si>
  <si>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</si>
  <si>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</si>
  <si>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</si>
  <si>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</si>
  <si>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</si>
  <si>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</si>
  <si>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</si>
  <si>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</si>
  <si>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</si>
  <si>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</si>
  <si>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</si>
  <si>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</si>
  <si>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</si>
  <si>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</si>
  <si>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</si>
  <si>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</si>
  <si>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</si>
  <si>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</si>
  <si>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</si>
  <si>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</si>
  <si>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</si>
  <si>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</si>
  <si>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</si>
  <si>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</si>
  <si>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</si>
  <si>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</si>
  <si>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</si>
  <si>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</si>
  <si>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</si>
  <si>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</si>
  <si>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</si>
  <si>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</si>
  <si>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</si>
  <si>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</si>
  <si>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</si>
  <si>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</si>
  <si>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</si>
  <si>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</si>
  <si>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</si>
  <si>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</si>
  <si>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</si>
  <si>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</si>
  <si>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</si>
  <si>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</si>
  <si>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</si>
  <si>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</si>
  <si>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</si>
  <si>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</si>
  <si>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</si>
  <si>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</si>
  <si>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</si>
  <si>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</si>
  <si>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</si>
  <si>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</si>
  <si>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</si>
  <si>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</si>
  <si>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</si>
  <si>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</si>
  <si>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</si>
  <si>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</si>
  <si>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</si>
  <si>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</si>
  <si>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</si>
  <si>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</si>
  <si>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</si>
  <si>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</si>
  <si>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</si>
  <si>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</si>
  <si>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</si>
  <si>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</si>
  <si>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</si>
  <si>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</si>
  <si>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</si>
  <si>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</si>
  <si>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</si>
  <si>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</si>
  <si>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</si>
  <si>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</si>
  <si>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</si>
  <si>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</si>
  <si>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</si>
  <si>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</si>
  <si>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</si>
  <si>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</si>
  <si>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</si>
  <si>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</si>
  <si>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</si>
  <si>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</si>
  <si>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</si>
  <si>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</si>
  <si>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</si>
  <si>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</si>
  <si>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</si>
  <si>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</si>
  <si>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</si>
  <si>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</si>
  <si>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</si>
  <si>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</si>
  <si>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</si>
  <si>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</si>
  <si>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</si>
  <si>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</si>
  <si>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</si>
  <si>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</si>
  <si>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</si>
  <si>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</si>
  <si>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</si>
  <si>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</si>
  <si>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</si>
  <si>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</si>
  <si>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</si>
  <si>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</si>
  <si>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</si>
  <si>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</si>
  <si>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</si>
  <si>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</si>
  <si>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</si>
  <si>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</si>
  <si>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</si>
  <si>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</si>
  <si>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</si>
  <si>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</si>
  <si>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</si>
  <si>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</si>
  <si>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</si>
  <si>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</si>
  <si>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</si>
  <si>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</si>
  <si>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</si>
  <si>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</si>
  <si>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</si>
  <si>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</si>
  <si>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</si>
  <si>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</si>
  <si>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</si>
  <si>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</si>
  <si>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</si>
  <si>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</si>
  <si>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</si>
  <si>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</si>
  <si>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</si>
  <si>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</si>
  <si>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</si>
  <si>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</si>
  <si>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</si>
  <si>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</si>
  <si>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</si>
  <si>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</si>
  <si>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</si>
  <si>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</si>
  <si>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</si>
  <si>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</si>
  <si>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</si>
  <si>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</si>
  <si>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</si>
  <si>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</si>
  <si>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</si>
  <si>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</si>
  <si>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</si>
  <si>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</si>
  <si>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</si>
  <si>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</si>
  <si>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</si>
  <si>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</si>
  <si>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</si>
  <si>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</si>
  <si>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</si>
  <si>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</si>
  <si>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</si>
  <si>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</si>
  <si>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</si>
  <si>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</si>
  <si>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</si>
  <si>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</si>
  <si>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</si>
  <si>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</si>
  <si>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</si>
  <si>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</si>
  <si>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</si>
  <si>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</si>
  <si>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</si>
  <si>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</si>
  <si>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</si>
  <si>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</si>
  <si>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</si>
  <si>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</si>
  <si>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</si>
  <si>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</si>
  <si>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</si>
  <si>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</si>
  <si>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</si>
  <si>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</si>
  <si>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</si>
  <si>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</si>
  <si>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</si>
  <si>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</si>
  <si>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</si>
  <si>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</si>
  <si>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</si>
  <si>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</si>
  <si>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</si>
  <si>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</si>
  <si>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</si>
  <si>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</si>
  <si>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</si>
  <si>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</si>
  <si>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</si>
  <si>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</si>
  <si>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</si>
  <si>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</si>
  <si>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</si>
  <si>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</si>
  <si>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</si>
  <si>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</si>
  <si>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</si>
  <si>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</si>
  <si>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</si>
  <si>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</si>
  <si>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</si>
  <si>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</si>
  <si>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</si>
  <si>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</si>
  <si>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</si>
  <si>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</si>
  <si>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</si>
  <si>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</si>
  <si>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</si>
  <si>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</si>
  <si>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</si>
  <si>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</si>
  <si>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</si>
  <si>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</si>
  <si>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</si>
  <si>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</si>
  <si>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</si>
  <si>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</si>
  <si>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</si>
  <si>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</si>
  <si>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</si>
  <si>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</si>
  <si>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</si>
  <si>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</si>
  <si>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</si>
  <si>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</si>
  <si>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</si>
  <si>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</si>
  <si>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</si>
  <si>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</si>
  <si>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</si>
  <si>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</si>
  <si>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</si>
  <si>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</si>
  <si>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</si>
  <si>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</si>
  <si>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</si>
  <si>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</si>
  <si>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</si>
  <si>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</si>
  <si>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</si>
  <si>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</si>
  <si>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</si>
  <si>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</si>
  <si>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</si>
  <si>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</si>
  <si>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</si>
  <si>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</si>
  <si>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</si>
  <si>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</si>
  <si>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</si>
  <si>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</si>
  <si>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</si>
  <si>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</si>
  <si>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</si>
  <si>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</si>
  <si>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</si>
  <si>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</si>
  <si>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</si>
  <si>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</si>
  <si>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</si>
  <si>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</si>
  <si>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</si>
  <si>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</si>
  <si>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</si>
  <si>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</si>
  <si>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</si>
  <si>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</si>
  <si>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</si>
  <si>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</si>
  <si>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</si>
  <si>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</si>
  <si>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</si>
  <si>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</si>
  <si>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</si>
  <si>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</si>
  <si>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</si>
  <si>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</si>
  <si>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</si>
  <si>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</si>
  <si>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</si>
  <si>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</si>
  <si>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</si>
  <si>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</si>
  <si>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</si>
  <si>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</si>
  <si>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</si>
  <si>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</si>
  <si>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</si>
  <si>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</si>
  <si>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</si>
  <si>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</si>
  <si>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</si>
  <si>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</si>
  <si>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</si>
  <si>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</si>
  <si>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</si>
  <si>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</si>
  <si>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</si>
  <si>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</si>
  <si>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</si>
  <si>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</si>
  <si>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</si>
  <si>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</si>
  <si>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</si>
  <si>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</si>
  <si>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</si>
  <si>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</si>
  <si>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</si>
  <si>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</si>
  <si>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</si>
  <si>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</si>
  <si>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</si>
  <si>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</si>
  <si>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</si>
  <si>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</si>
  <si>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</si>
  <si>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</si>
  <si>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</si>
  <si>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</si>
  <si>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</si>
  <si>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</si>
  <si>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</si>
  <si>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</si>
  <si>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</si>
  <si>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</si>
  <si>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</si>
  <si>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</si>
  <si>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</si>
  <si>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</si>
  <si>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</si>
  <si>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</si>
  <si>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</si>
  <si>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</si>
  <si>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</si>
  <si>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</si>
  <si>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</si>
  <si>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</si>
  <si>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</si>
  <si>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</si>
  <si>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</si>
  <si>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</si>
  <si>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</si>
  <si>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</si>
  <si>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</si>
  <si>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</si>
  <si>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</si>
  <si>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</si>
  <si>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</si>
  <si>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</si>
  <si>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</si>
  <si>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</si>
  <si>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</si>
  <si>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</si>
  <si>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</si>
  <si>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</si>
  <si>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</si>
  <si>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</si>
  <si>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</si>
  <si>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</si>
  <si>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</si>
  <si>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</si>
  <si>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</si>
  <si>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</si>
  <si>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</si>
  <si>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</si>
  <si>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</si>
  <si>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</si>
  <si>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</si>
  <si>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</si>
  <si>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</si>
  <si>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</si>
  <si>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</si>
  <si>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</si>
  <si>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</si>
  <si>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</si>
  <si>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</si>
  <si>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</si>
  <si>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</si>
  <si>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</si>
  <si>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</si>
  <si>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</si>
  <si>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</si>
  <si>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</si>
  <si>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</si>
  <si>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</si>
  <si>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</si>
  <si>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</si>
  <si>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</si>
  <si>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</si>
  <si>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</si>
  <si>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</si>
  <si>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</si>
  <si>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</si>
  <si>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</si>
  <si>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</si>
  <si>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</si>
  <si>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</si>
  <si>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</si>
  <si>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</si>
  <si>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</si>
  <si>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</si>
  <si>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</si>
  <si>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</si>
  <si>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</si>
  <si>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</si>
  <si>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</si>
  <si>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</si>
  <si>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</si>
  <si>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</si>
  <si>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</si>
  <si>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</si>
  <si>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</si>
  <si>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</si>
  <si>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</si>
  <si>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</si>
  <si>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</si>
  <si>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</si>
  <si>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</si>
  <si>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</si>
  <si>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</si>
  <si>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</si>
  <si>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</si>
  <si>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</si>
  <si>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</si>
  <si>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</si>
  <si>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</si>
  <si>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</si>
  <si>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</si>
  <si>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</si>
  <si>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</si>
  <si>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</si>
  <si>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</si>
  <si>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</si>
  <si>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</si>
  <si>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</si>
  <si>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</si>
  <si>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</si>
  <si>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</si>
  <si>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</si>
  <si>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</si>
  <si>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</si>
  <si>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</si>
  <si>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</si>
  <si>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</si>
  <si>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</si>
  <si>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</si>
  <si>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</si>
  <si>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</si>
  <si>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</si>
  <si>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</si>
  <si>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</si>
  <si>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</si>
  <si>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</si>
  <si>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</si>
  <si>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</si>
  <si>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</si>
  <si>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</si>
  <si>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</si>
  <si>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</si>
  <si>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</si>
  <si>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</si>
  <si>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</si>
  <si>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</si>
  <si>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</si>
  <si>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</si>
  <si>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</si>
  <si>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</si>
  <si>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</si>
  <si>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</si>
  <si>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</si>
  <si>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</si>
  <si>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</si>
  <si>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</si>
  <si>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</si>
  <si>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</si>
  <si>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</si>
  <si>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</si>
  <si>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</si>
  <si>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</si>
  <si>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</si>
  <si>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</si>
  <si>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</si>
  <si>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</si>
  <si>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</si>
  <si>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</si>
  <si>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</si>
  <si>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</si>
  <si>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</si>
  <si>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</si>
  <si>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</si>
  <si>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</si>
  <si>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</si>
  <si>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</si>
  <si>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</si>
  <si>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</si>
  <si>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</si>
  <si>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</si>
  <si>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</si>
  <si>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</si>
  <si>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</si>
  <si>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</si>
  <si>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</si>
  <si>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</si>
  <si>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</si>
  <si>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</si>
  <si>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</si>
  <si>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</si>
  <si>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</si>
  <si>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</si>
  <si>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</si>
  <si>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</si>
  <si>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</si>
  <si>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</si>
  <si>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</si>
  <si>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</si>
  <si>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</si>
  <si>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</si>
  <si>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</si>
  <si>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</si>
  <si>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</si>
  <si>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</si>
  <si>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</si>
  <si>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</si>
  <si>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</si>
  <si>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</si>
  <si>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</si>
  <si>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</si>
  <si>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</si>
  <si>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</si>
  <si>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</si>
  <si>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</si>
  <si>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</si>
  <si>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</si>
  <si>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</si>
  <si>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</si>
  <si>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</si>
  <si>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</si>
  <si>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</si>
  <si>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</si>
  <si>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</si>
  <si>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</si>
  <si>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</si>
  <si>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</si>
  <si>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</si>
  <si>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</si>
  <si>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</si>
  <si>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</si>
  <si>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</si>
  <si>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</si>
  <si>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</si>
  <si>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</si>
  <si>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</si>
  <si>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</si>
  <si>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</si>
  <si>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</si>
  <si>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</si>
  <si>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</si>
  <si>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</si>
  <si>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</si>
  <si>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</si>
  <si>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</si>
  <si>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</si>
  <si>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</si>
  <si>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</si>
  <si>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</si>
  <si>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</si>
  <si>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</si>
  <si>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</si>
  <si>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</si>
  <si>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</si>
  <si>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</si>
  <si>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</si>
  <si>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</si>
  <si>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</si>
  <si>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</si>
  <si>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</si>
  <si>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</si>
  <si>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</si>
  <si>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</si>
  <si>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</si>
  <si>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</si>
  <si>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</si>
  <si>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</si>
  <si>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</si>
  <si>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</si>
  <si>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</si>
  <si>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</si>
  <si>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</si>
  <si>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</si>
  <si>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</si>
  <si>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</si>
  <si>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</si>
  <si>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</si>
  <si>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</si>
  <si>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</si>
  <si>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</si>
  <si>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</si>
  <si>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</si>
  <si>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</si>
  <si>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</si>
  <si>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</si>
  <si>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</si>
  <si>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</si>
  <si>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</si>
  <si>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</si>
  <si>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</si>
  <si>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</si>
  <si>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</si>
  <si>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</si>
  <si>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</si>
  <si>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</si>
  <si>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</si>
  <si>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</si>
  <si>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</si>
  <si>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</si>
  <si>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</si>
  <si>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</si>
  <si>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</si>
  <si>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</si>
  <si>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</si>
  <si>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</si>
  <si>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</si>
  <si>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</si>
  <si>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</si>
  <si>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</si>
  <si>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</si>
  <si>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</si>
  <si>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</si>
  <si>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</si>
  <si>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</si>
  <si>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</si>
  <si>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</si>
  <si>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</si>
  <si>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</si>
  <si>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</si>
  <si>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</si>
  <si>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</si>
  <si>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</si>
  <si>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</si>
  <si>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</si>
  <si>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</si>
  <si>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</si>
  <si>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</si>
  <si>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</si>
  <si>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</si>
  <si>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</si>
  <si>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</si>
  <si>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</si>
  <si>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</si>
  <si>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</si>
  <si>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</si>
  <si>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</si>
  <si>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</si>
  <si>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</si>
  <si>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</si>
  <si>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</si>
  <si>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</si>
  <si>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</si>
  <si>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</si>
  <si>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</si>
  <si>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</si>
  <si>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</si>
  <si>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</si>
  <si>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</si>
  <si>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</si>
  <si>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</si>
  <si>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</si>
  <si>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</si>
  <si>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</si>
  <si>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</si>
  <si>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</si>
  <si>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</si>
  <si>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</si>
  <si>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</si>
  <si>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</si>
  <si>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</si>
  <si>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</si>
  <si>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</si>
  <si>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</si>
  <si>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</si>
  <si>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</si>
  <si>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</si>
  <si>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</si>
  <si>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</si>
  <si>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</si>
  <si>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</si>
  <si>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</si>
  <si>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</si>
  <si>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</si>
  <si>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</si>
  <si>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</si>
  <si>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</si>
  <si>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</si>
  <si>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</si>
  <si>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</si>
  <si>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</si>
  <si>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</si>
  <si>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</si>
  <si>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</si>
  <si>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</si>
  <si>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</si>
  <si>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</si>
  <si>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</si>
  <si>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</si>
  <si>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</si>
  <si>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</si>
  <si>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</si>
  <si>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</si>
  <si>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</si>
  <si>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</si>
  <si>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</si>
  <si>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</si>
  <si>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</si>
  <si>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</si>
  <si>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</si>
  <si>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</si>
  <si>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</si>
  <si>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</si>
  <si>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</si>
  <si>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</si>
  <si>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</si>
  <si>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</si>
  <si>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</si>
  <si>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</si>
  <si>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</si>
  <si>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</si>
  <si>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</si>
  <si>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</si>
  <si>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</si>
  <si>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</si>
  <si>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</si>
  <si>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</si>
  <si>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</si>
  <si>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</si>
  <si>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</si>
  <si>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</si>
  <si>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</si>
  <si>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</si>
  <si>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</si>
  <si>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</si>
  <si>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</si>
  <si>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</si>
  <si>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</si>
  <si>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</si>
  <si>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</si>
  <si>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</si>
  <si>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</si>
  <si>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</si>
  <si>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</si>
  <si>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</si>
  <si>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</si>
  <si>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</si>
  <si>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</si>
  <si>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</si>
  <si>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</si>
  <si>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</si>
  <si>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</si>
  <si>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</si>
  <si>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</si>
  <si>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</si>
  <si>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</si>
  <si>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</si>
  <si>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</si>
  <si>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</si>
  <si>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</si>
  <si>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</si>
  <si>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</si>
  <si>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</si>
  <si>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</si>
  <si>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</si>
  <si>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</si>
  <si>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</si>
  <si>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</si>
  <si>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</si>
  <si>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</si>
  <si>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</si>
  <si>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</si>
  <si>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</si>
  <si>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</si>
  <si>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</si>
  <si>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</si>
  <si>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</si>
  <si>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</si>
  <si>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</si>
  <si>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</si>
  <si>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</si>
  <si>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</si>
  <si>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</si>
  <si>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</si>
  <si>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</si>
  <si>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</si>
  <si>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</si>
  <si>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</si>
  <si>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</si>
  <si>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</si>
  <si>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</si>
  <si>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</si>
  <si>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</si>
  <si>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</si>
  <si>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</si>
  <si>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</si>
  <si>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</si>
  <si>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</si>
  <si>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</si>
  <si>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</si>
  <si>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</si>
  <si>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</si>
  <si>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</si>
  <si>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</si>
  <si>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</si>
  <si>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</si>
  <si>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</si>
  <si>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</si>
  <si>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</si>
  <si>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</si>
  <si>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</si>
  <si>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</si>
  <si>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</si>
  <si>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</si>
  <si>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</si>
  <si>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</si>
  <si>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</si>
  <si>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</si>
  <si>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</si>
  <si>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</si>
  <si>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</si>
  <si>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</si>
  <si>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</si>
  <si>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</si>
  <si>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</si>
  <si>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</si>
  <si>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</si>
  <si>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</si>
  <si>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</si>
  <si>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</si>
  <si>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</si>
  <si>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</si>
  <si>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</si>
  <si>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</si>
  <si>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</si>
  <si>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</si>
  <si>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</si>
  <si>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</si>
  <si>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</si>
  <si>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</si>
  <si>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</si>
  <si>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</si>
  <si>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</si>
  <si>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</si>
  <si>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</si>
  <si>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</si>
  <si>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</si>
  <si>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</si>
  <si>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</si>
  <si>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</si>
  <si>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</si>
  <si>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</si>
  <si>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</si>
  <si>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</si>
  <si>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</si>
  <si>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</si>
  <si>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</si>
  <si>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</si>
  <si>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</si>
  <si>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</si>
  <si>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</si>
  <si>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</si>
  <si>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</si>
  <si>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</si>
  <si>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</si>
  <si>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</si>
  <si>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</si>
  <si>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</si>
  <si>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</si>
  <si>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</si>
  <si>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</si>
  <si>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</si>
  <si>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</si>
  <si>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</si>
  <si>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</si>
  <si>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</si>
  <si>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</si>
  <si>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</si>
  <si>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</si>
  <si>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</si>
  <si>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</si>
  <si>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</si>
  <si>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</si>
  <si>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</si>
  <si>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</si>
  <si>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</si>
  <si>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</si>
  <si>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</si>
  <si>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</si>
  <si>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</si>
  <si>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</si>
  <si>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</si>
  <si>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</si>
  <si>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</si>
  <si>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</si>
  <si>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</si>
  <si>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</si>
  <si>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</si>
  <si>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</si>
  <si>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</si>
  <si>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</si>
  <si>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</si>
  <si>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</si>
  <si>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</si>
  <si>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</si>
  <si>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</si>
  <si>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</si>
  <si>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</si>
  <si>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</si>
  <si>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</si>
  <si>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</si>
  <si>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</si>
  <si>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</si>
  <si>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</si>
  <si>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</si>
  <si>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</si>
  <si>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</si>
  <si>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</si>
  <si>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</si>
  <si>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</si>
  <si>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</si>
  <si>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</si>
  <si>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</si>
  <si>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</si>
  <si>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</si>
  <si>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</si>
  <si>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</si>
  <si>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</si>
  <si>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</si>
  <si>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</si>
  <si>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</si>
  <si>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</si>
  <si>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</si>
  <si>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</si>
  <si>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</si>
  <si>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</si>
  <si>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</si>
  <si>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</si>
  <si>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</si>
  <si>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</si>
  <si>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</si>
  <si>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</si>
  <si>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</si>
  <si>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</si>
  <si>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</si>
  <si>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</si>
  <si>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</si>
  <si>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</si>
  <si>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</si>
  <si>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</si>
  <si>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</si>
  <si>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</si>
  <si>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</si>
  <si>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</si>
  <si>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</si>
  <si>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</si>
  <si>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</si>
  <si>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</si>
  <si>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</si>
  <si>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</si>
  <si>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</si>
  <si>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</si>
  <si>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</si>
  <si>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</si>
  <si>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</si>
  <si>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</si>
  <si>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</si>
  <si>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</si>
  <si>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</si>
  <si>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</si>
  <si>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</si>
  <si>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</si>
  <si>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</si>
  <si>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</si>
  <si>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</si>
  <si>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</si>
  <si>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</si>
  <si>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</si>
  <si>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</si>
  <si>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</si>
  <si>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</si>
  <si>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</si>
  <si>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</si>
  <si>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</si>
  <si>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</si>
  <si>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</si>
  <si>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</si>
  <si>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</si>
  <si>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</si>
  <si>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</si>
  <si>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</si>
  <si>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</si>
  <si>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</si>
  <si>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</si>
  <si>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</si>
  <si>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</si>
  <si>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</si>
  <si>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</si>
  <si>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</si>
  <si>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</si>
  <si>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</si>
  <si>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</si>
  <si>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</si>
  <si>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</si>
  <si>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</si>
  <si>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</si>
  <si>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</si>
  <si>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</si>
  <si>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</si>
  <si>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</si>
  <si>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</si>
  <si>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</si>
  <si>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</si>
  <si>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</si>
  <si>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</si>
  <si>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</si>
  <si>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</si>
  <si>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</si>
  <si>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</si>
  <si>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</si>
  <si>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</si>
  <si>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</si>
  <si>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</si>
  <si>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</si>
  <si>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</si>
  <si>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</si>
  <si>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</si>
  <si>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</si>
  <si>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</si>
  <si>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</si>
  <si>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</si>
  <si>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</si>
  <si>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</si>
  <si>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</si>
  <si>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</si>
  <si>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</si>
  <si>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</si>
  <si>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</si>
  <si>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</si>
  <si>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</si>
  <si>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</si>
  <si>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</si>
  <si>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</si>
  <si>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</si>
  <si>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</si>
  <si>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</si>
  <si>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</si>
  <si>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</si>
  <si>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</si>
  <si>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</si>
  <si>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</si>
  <si>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</si>
  <si>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</si>
  <si>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</si>
  <si>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</si>
  <si>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</si>
  <si>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</si>
  <si>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</si>
  <si>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</si>
  <si>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</si>
  <si>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</si>
  <si>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</si>
  <si>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</si>
  <si>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</si>
  <si>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</si>
  <si>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</si>
  <si>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</si>
  <si>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</si>
  <si>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</si>
  <si>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</si>
  <si>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</si>
  <si>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</si>
  <si>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</si>
  <si>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</si>
  <si>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</si>
  <si>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</si>
  <si>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</si>
  <si>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</si>
  <si>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</si>
  <si>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</si>
  <si>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</si>
  <si>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</si>
  <si>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</si>
  <si>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</si>
  <si>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</si>
  <si>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</si>
  <si>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</si>
  <si>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</si>
  <si>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</si>
  <si>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</si>
  <si>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</si>
  <si>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</si>
  <si>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</si>
  <si>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</si>
  <si>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</si>
  <si>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</si>
  <si>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</si>
  <si>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</si>
  <si>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</si>
  <si>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</si>
  <si>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</si>
  <si>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</si>
  <si>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</si>
  <si>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</si>
  <si>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</si>
  <si>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</si>
  <si>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</si>
  <si>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</si>
  <si>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</si>
  <si>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</si>
  <si>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</si>
  <si>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</si>
  <si>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</si>
  <si>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</si>
  <si>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</si>
  <si>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</si>
  <si>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</si>
  <si>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</si>
  <si>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</si>
  <si>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</si>
  <si>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</si>
  <si>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</si>
  <si>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</si>
  <si>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</si>
  <si>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</si>
  <si>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</si>
  <si>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</si>
  <si>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</si>
  <si>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</si>
  <si>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</si>
  <si>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</si>
  <si>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</si>
  <si>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</si>
  <si>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</si>
  <si>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</si>
  <si>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</si>
  <si>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</si>
  <si>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</si>
  <si>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</si>
  <si>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</si>
  <si>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</si>
  <si>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</si>
  <si>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</si>
  <si>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</si>
  <si>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</si>
  <si>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</si>
  <si>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</si>
  <si>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</si>
  <si>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</si>
  <si>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</si>
  <si>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</si>
  <si>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</si>
  <si>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</si>
  <si>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</si>
  <si>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</si>
  <si>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</si>
  <si>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</si>
  <si>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</si>
  <si>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</si>
  <si>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</si>
  <si>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</si>
  <si>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</si>
  <si>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</si>
  <si>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</si>
  <si>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</si>
  <si>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</si>
  <si>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</si>
  <si>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</si>
  <si>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</si>
  <si>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</si>
  <si>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</si>
  <si>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</si>
  <si>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</si>
  <si>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</si>
  <si>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</si>
  <si>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</si>
  <si>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</si>
  <si>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</si>
  <si>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</si>
  <si>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</si>
  <si>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</si>
  <si>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</si>
  <si>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</si>
  <si>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</si>
  <si>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</si>
  <si>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</si>
  <si>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</si>
  <si>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</si>
  <si>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</si>
  <si>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</si>
  <si>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</si>
  <si>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</si>
  <si>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</si>
  <si>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</si>
  <si>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</si>
  <si>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</si>
  <si>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</si>
  <si>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</si>
  <si>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</si>
  <si>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</si>
  <si>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</si>
  <si>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</si>
  <si>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</si>
  <si>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</si>
  <si>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</si>
  <si>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</si>
  <si>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</si>
  <si>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</si>
  <si>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</si>
  <si>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</si>
  <si>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</si>
  <si>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</si>
  <si>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</si>
  <si>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</si>
  <si>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</si>
  <si>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</si>
  <si>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</si>
  <si>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</si>
  <si>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</si>
  <si>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</si>
  <si>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</si>
  <si>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</si>
  <si>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</si>
  <si>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</si>
  <si>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</si>
  <si>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</si>
  <si>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</si>
  <si>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</si>
  <si>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</si>
  <si>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</si>
  <si>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</si>
  <si>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</si>
  <si>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</si>
  <si>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</si>
  <si>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</si>
  <si>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</si>
  <si>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</si>
  <si>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</si>
  <si>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</si>
  <si>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</si>
  <si>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</si>
  <si>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</si>
  <si>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</si>
  <si>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</si>
  <si>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</si>
  <si>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</si>
  <si>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</si>
  <si>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</si>
  <si>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</si>
  <si>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</si>
  <si>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</si>
  <si>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</si>
  <si>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</si>
  <si>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</si>
  <si>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</si>
  <si>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</si>
  <si>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</si>
  <si>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</si>
  <si>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</si>
  <si>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</si>
  <si>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</si>
  <si>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</si>
  <si>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</si>
  <si>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</si>
  <si>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</si>
  <si>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</si>
  <si>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</si>
  <si>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</si>
  <si>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</si>
  <si>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</si>
  <si>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</si>
  <si>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</si>
  <si>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</si>
  <si>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</si>
  <si>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</si>
  <si>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</si>
  <si>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</si>
  <si>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</si>
  <si>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</si>
  <si>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</si>
  <si>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</si>
  <si>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</si>
  <si>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</si>
  <si>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</si>
  <si>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</si>
  <si>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</si>
  <si>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</si>
  <si>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</si>
  <si>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</si>
  <si>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</si>
  <si>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</si>
  <si>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</si>
  <si>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</si>
  <si>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</si>
  <si>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</si>
  <si>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</si>
  <si>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</si>
  <si>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</si>
  <si>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</si>
  <si>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</si>
  <si>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</si>
  <si>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</si>
  <si>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</si>
  <si>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</si>
  <si>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</si>
  <si>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</si>
  <si>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</si>
  <si>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</si>
  <si>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</si>
  <si>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</si>
  <si>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</si>
  <si>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</si>
  <si>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</si>
  <si>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</si>
  <si>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</si>
  <si>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</si>
  <si>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</si>
  <si>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</si>
  <si>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</si>
  <si>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</si>
  <si>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</si>
  <si>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</si>
  <si>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</si>
  <si>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</si>
  <si>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</si>
  <si>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</si>
  <si>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</si>
  <si>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</si>
  <si>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</si>
  <si>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</si>
  <si>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</si>
  <si>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</si>
  <si>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</si>
  <si>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</si>
  <si>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</si>
  <si>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</si>
  <si>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</si>
  <si>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</si>
  <si>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</si>
  <si>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</si>
  <si>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</si>
  <si>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</si>
  <si>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</si>
  <si>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</si>
  <si>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</si>
  <si>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</si>
  <si>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</si>
  <si>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</si>
  <si>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</si>
  <si>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</si>
  <si>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</si>
  <si>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</si>
  <si>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</si>
  <si>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</si>
  <si>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</si>
  <si>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</si>
  <si>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</si>
  <si>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</si>
  <si>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</si>
  <si>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</si>
  <si>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</si>
  <si>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</si>
  <si>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</si>
  <si>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</si>
  <si>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</si>
  <si>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</si>
  <si>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</si>
  <si>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</si>
  <si>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</si>
  <si>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</si>
  <si>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</si>
  <si>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</si>
  <si>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</si>
  <si>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</si>
  <si>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</si>
  <si>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</si>
  <si>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</si>
  <si>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</si>
  <si>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</si>
  <si>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</si>
  <si>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</si>
  <si>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</si>
  <si>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</si>
  <si>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</si>
  <si>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</si>
  <si>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</si>
  <si>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</si>
  <si>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</si>
  <si>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</si>
  <si>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</si>
  <si>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</si>
  <si>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</si>
  <si>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</si>
  <si>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</si>
  <si>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</si>
  <si>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</si>
  <si>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</si>
  <si>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</si>
  <si>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</si>
  <si>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</si>
  <si>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</si>
  <si>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</si>
  <si>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</si>
  <si>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</si>
  <si>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</si>
  <si>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</si>
  <si>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</si>
  <si>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</si>
  <si>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</si>
  <si>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</si>
  <si>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</si>
  <si>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</si>
  <si>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</si>
  <si>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</si>
  <si>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</si>
  <si>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</si>
  <si>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</si>
  <si>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</si>
  <si>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</si>
  <si>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</si>
  <si>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</si>
  <si>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</si>
  <si>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</si>
  <si>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</si>
  <si>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</si>
  <si>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</si>
  <si>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</si>
  <si>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</si>
  <si>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</si>
  <si>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</si>
  <si>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</si>
  <si>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</si>
  <si>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</si>
  <si>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</si>
  <si>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</si>
  <si>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</si>
  <si>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</si>
  <si>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</si>
  <si>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</si>
  <si>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</si>
  <si>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</si>
  <si>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</si>
  <si>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</si>
  <si>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</si>
  <si>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</si>
  <si>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</si>
  <si>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</si>
  <si>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</si>
  <si>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</si>
  <si>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</si>
  <si>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</si>
  <si>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</si>
  <si>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</si>
  <si>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</si>
  <si>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</si>
  <si>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</si>
  <si>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</si>
  <si>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</si>
  <si>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</si>
  <si>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</si>
  <si>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</si>
  <si>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</si>
  <si>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</si>
  <si>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</si>
  <si>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</si>
  <si>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</si>
  <si>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</si>
  <si>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</si>
  <si>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</si>
  <si>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</si>
  <si>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</si>
  <si>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</si>
  <si>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</si>
  <si>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</si>
  <si>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</si>
  <si>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</si>
  <si>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</si>
  <si>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</si>
  <si>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</si>
  <si>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</si>
  <si>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</si>
  <si>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</si>
  <si>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</si>
  <si>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</si>
  <si>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</si>
  <si>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</si>
  <si>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</si>
  <si>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</si>
  <si>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</si>
  <si>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</si>
  <si>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</si>
  <si>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</si>
  <si>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</si>
  <si>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</si>
  <si>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</si>
  <si>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</si>
  <si>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</si>
  <si>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</si>
  <si>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</si>
  <si>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</si>
  <si>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</si>
  <si>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</si>
  <si>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</si>
  <si>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</si>
  <si>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</si>
  <si>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</si>
  <si>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</si>
  <si>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</si>
  <si>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</si>
  <si>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</si>
  <si>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</si>
  <si>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</si>
  <si>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</si>
  <si>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</si>
  <si>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</si>
  <si>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</si>
  <si>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</si>
  <si>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</si>
  <si>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</si>
  <si>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</si>
  <si>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</si>
  <si>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</si>
  <si>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</si>
  <si>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</si>
  <si>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</si>
  <si>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</si>
  <si>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</si>
  <si>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</si>
  <si>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</si>
  <si>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</si>
  <si>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</si>
  <si>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</si>
  <si>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</si>
  <si>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</si>
  <si>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</si>
  <si>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</si>
  <si>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</si>
  <si>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</si>
  <si>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</si>
  <si>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</si>
  <si>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</si>
  <si>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</si>
  <si>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</si>
  <si>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</si>
  <si>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</si>
  <si>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</si>
  <si>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</si>
  <si>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</si>
  <si>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</si>
  <si>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</si>
  <si>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</si>
  <si>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</si>
  <si>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</si>
  <si>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</si>
  <si>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</si>
  <si>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</si>
  <si>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</si>
  <si>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</si>
  <si>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</si>
  <si>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</si>
  <si>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</si>
  <si>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</si>
  <si>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</si>
  <si>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</si>
  <si>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</si>
  <si>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</si>
  <si>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</si>
  <si>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</si>
  <si>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</si>
  <si>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</si>
  <si>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</si>
  <si>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</si>
  <si>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</si>
  <si>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</si>
  <si>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</si>
  <si>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</si>
  <si>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</si>
  <si>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</si>
  <si>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</si>
  <si>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</si>
  <si>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</si>
  <si>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</si>
  <si>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</si>
  <si>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</si>
  <si>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</si>
  <si>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</si>
  <si>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</si>
  <si>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</si>
  <si>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</si>
  <si>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</si>
  <si>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</si>
  <si>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</si>
  <si>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</si>
  <si>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</si>
  <si>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</si>
  <si>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</si>
  <si>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</si>
  <si>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</si>
  <si>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</si>
  <si>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</si>
  <si>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</si>
  <si>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</si>
  <si>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</si>
  <si>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</si>
  <si>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</si>
  <si>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</si>
  <si>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</si>
  <si>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</si>
  <si>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</si>
  <si>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</si>
  <si>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</si>
  <si>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</si>
  <si>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</si>
  <si>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</si>
  <si>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</si>
  <si>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</si>
  <si>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</si>
  <si>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</si>
  <si>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</si>
  <si>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</si>
  <si>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</si>
  <si>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</si>
  <si>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</si>
  <si>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</si>
  <si>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</si>
  <si>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</si>
  <si>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</si>
  <si>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</si>
  <si>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</si>
  <si>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</si>
  <si>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</si>
  <si>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</si>
  <si>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</si>
  <si>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</si>
  <si>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</si>
  <si>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</si>
  <si>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</si>
  <si>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</si>
  <si>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</si>
  <si>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</si>
  <si>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</si>
  <si>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</si>
  <si>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</si>
  <si>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</si>
  <si>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</si>
  <si>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</si>
  <si>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</si>
  <si>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</si>
  <si>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</si>
  <si>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</si>
  <si>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</si>
  <si>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</si>
  <si>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</si>
  <si>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</si>
  <si>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</si>
  <si>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</si>
  <si>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</si>
  <si>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</si>
  <si>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</si>
  <si>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</si>
  <si>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</si>
  <si>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</si>
  <si>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</si>
  <si>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</si>
  <si>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</si>
  <si>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</si>
  <si>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</si>
  <si>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</si>
  <si>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</si>
  <si>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</si>
  <si>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</si>
  <si>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</si>
  <si>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</si>
  <si>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</si>
  <si>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</si>
  <si>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</si>
  <si>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</si>
  <si>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</si>
  <si>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</si>
  <si>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</si>
  <si>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</si>
  <si>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</si>
  <si>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</si>
  <si>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</si>
  <si>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</si>
  <si>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</si>
  <si>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</si>
  <si>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</si>
  <si>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</si>
  <si>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</si>
  <si>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</si>
  <si>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</si>
  <si>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</si>
  <si>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</si>
  <si>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</si>
  <si>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</si>
  <si>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</si>
  <si>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</si>
  <si>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</si>
  <si>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</si>
  <si>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</si>
  <si>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</si>
  <si>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</si>
  <si>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</si>
  <si>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</si>
  <si>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</si>
  <si>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</si>
  <si>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</si>
  <si>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</si>
  <si>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</si>
  <si>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</si>
  <si>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</si>
  <si>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</si>
  <si>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</si>
  <si>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</si>
  <si>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</si>
  <si>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</si>
  <si>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</si>
  <si>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</si>
  <si>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</si>
  <si>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</si>
  <si>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</si>
  <si>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</si>
  <si>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</si>
  <si>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</si>
  <si>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</si>
  <si>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</si>
  <si>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</si>
  <si>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</si>
  <si>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</si>
  <si>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</si>
  <si>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</si>
  <si>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</si>
  <si>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</si>
  <si>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</si>
  <si>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</si>
  <si>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</si>
  <si>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</si>
  <si>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</si>
  <si>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</si>
  <si>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</si>
  <si>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</si>
  <si>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</si>
  <si>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</si>
  <si>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</si>
  <si>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</si>
  <si>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</si>
  <si>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</si>
  <si>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</si>
  <si>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</si>
  <si>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</si>
  <si>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</si>
  <si>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</si>
  <si>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</si>
  <si>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</si>
  <si>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</si>
  <si>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</si>
  <si>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</si>
  <si>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</si>
  <si>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</si>
  <si>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</si>
  <si>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</si>
  <si>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</si>
  <si>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</si>
  <si>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</si>
  <si>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</si>
  <si>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</si>
  <si>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</si>
  <si>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</si>
  <si>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</si>
  <si>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</si>
  <si>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</si>
  <si>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</si>
  <si>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</si>
  <si>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</si>
  <si>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</si>
  <si>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</si>
  <si>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</si>
  <si>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</si>
  <si>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</si>
  <si>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</si>
  <si>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</si>
  <si>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</si>
  <si>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</si>
  <si>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</si>
  <si>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</si>
  <si>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</si>
  <si>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</si>
  <si>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</si>
  <si>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</si>
  <si>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</si>
  <si>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</si>
  <si>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</si>
  <si>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</si>
  <si>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</si>
  <si>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</si>
  <si>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</si>
  <si>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</si>
  <si>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</si>
  <si>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</si>
  <si>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</si>
  <si>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</si>
  <si>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</si>
  <si>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</si>
  <si>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</si>
  <si>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</si>
  <si>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</si>
  <si>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</si>
  <si>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</si>
  <si>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</si>
  <si>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</si>
  <si>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</si>
  <si>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</si>
  <si>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</si>
  <si>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</si>
  <si>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</si>
  <si>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</si>
  <si>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</si>
  <si>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</si>
  <si>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</si>
  <si>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</si>
  <si>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</si>
  <si>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</si>
  <si>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</si>
  <si>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</si>
  <si>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</si>
  <si>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</si>
  <si>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</si>
  <si>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</si>
  <si>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</si>
  <si>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</si>
  <si>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</si>
  <si>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</si>
  <si>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</si>
  <si>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</si>
  <si>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</si>
  <si>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</si>
  <si>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</si>
  <si>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</si>
  <si>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</si>
  <si>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</si>
  <si>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</si>
  <si>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</si>
  <si>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</si>
  <si>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</si>
  <si>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</si>
  <si>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</si>
  <si>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</si>
  <si>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</si>
  <si>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</si>
  <si>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</si>
  <si>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</si>
  <si>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</si>
  <si>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</si>
  <si>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</si>
  <si>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</si>
  <si>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</si>
  <si>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</si>
  <si>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</si>
  <si>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</si>
  <si>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</si>
  <si>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</si>
  <si>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</si>
  <si>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</si>
  <si>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</si>
  <si>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</si>
  <si>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</si>
  <si>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</si>
  <si>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</si>
  <si>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</si>
  <si>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</si>
  <si>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</si>
  <si>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</si>
  <si>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</si>
  <si>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</si>
  <si>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</si>
  <si>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</si>
  <si>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</si>
  <si>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</si>
  <si>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</si>
  <si>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</si>
  <si>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</si>
  <si>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</si>
  <si>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</si>
  <si>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</si>
  <si>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</si>
  <si>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</si>
  <si>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</si>
  <si>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</si>
  <si>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</si>
  <si>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</si>
  <si>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</si>
  <si>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</si>
  <si>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</si>
  <si>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</si>
  <si>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</si>
  <si>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</si>
  <si>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</si>
  <si>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</si>
  <si>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</si>
  <si>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</si>
  <si>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</si>
  <si>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</si>
  <si>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</si>
  <si>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</si>
  <si>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</si>
  <si>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</si>
  <si>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</si>
  <si>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</si>
  <si>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</si>
  <si>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</si>
  <si>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</si>
  <si>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</si>
  <si>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</si>
  <si>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</si>
  <si>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</si>
  <si>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</si>
  <si>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</si>
  <si>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</si>
  <si>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</si>
  <si>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</si>
  <si>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</si>
  <si>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</si>
  <si>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</si>
  <si>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</si>
  <si>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</si>
  <si>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</si>
  <si>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</si>
  <si>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</si>
  <si>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</si>
  <si>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</si>
  <si>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</si>
  <si>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</si>
  <si>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</si>
  <si>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</si>
  <si>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</si>
  <si>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</si>
  <si>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</si>
  <si>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</si>
  <si>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</si>
  <si>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</si>
  <si>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</si>
  <si>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</si>
  <si>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</si>
  <si>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</si>
  <si>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</si>
  <si>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</si>
  <si>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</si>
  <si>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</si>
  <si>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</si>
  <si>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</si>
  <si>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</si>
  <si>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</si>
  <si>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</si>
  <si>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</si>
  <si>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</si>
  <si>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</si>
  <si>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</si>
  <si>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</si>
  <si>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</si>
  <si>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</si>
  <si>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</si>
  <si>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</si>
  <si>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</si>
  <si>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</si>
  <si>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</si>
  <si>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</si>
  <si>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</si>
  <si>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</si>
  <si>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</si>
  <si>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</si>
  <si>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</si>
  <si>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</si>
  <si>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</si>
  <si>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</si>
  <si>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</si>
  <si>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</si>
  <si>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</si>
  <si>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</si>
  <si>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</si>
  <si>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</si>
  <si>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</si>
  <si>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</si>
  <si>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</si>
  <si>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</si>
  <si>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</si>
  <si>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</si>
  <si>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</si>
  <si>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</si>
  <si>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</si>
  <si>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</si>
  <si>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</si>
  <si>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</si>
  <si>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</si>
  <si>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</si>
  <si>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</si>
  <si>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</si>
  <si>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</si>
  <si>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</si>
  <si>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</si>
  <si>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</si>
  <si>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</si>
  <si>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</si>
  <si>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</si>
  <si>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</si>
  <si>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</si>
  <si>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</si>
  <si>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</si>
  <si>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</si>
  <si>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</si>
  <si>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</si>
  <si>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</si>
  <si>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</si>
  <si>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</si>
  <si>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</si>
  <si>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</si>
  <si>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</si>
  <si>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</si>
  <si>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</si>
  <si>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</si>
  <si>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</si>
  <si>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</si>
  <si>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</si>
  <si>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</si>
  <si>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</si>
  <si>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</si>
  <si>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</si>
  <si>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</si>
  <si>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</si>
  <si>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</si>
  <si>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</si>
  <si>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</si>
  <si>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</si>
  <si>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</si>
  <si>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</si>
  <si>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</si>
  <si>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</si>
  <si>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</si>
  <si>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</si>
  <si>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</si>
  <si>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</si>
  <si>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</si>
  <si>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</si>
  <si>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</si>
  <si>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</si>
  <si>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</si>
  <si>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</si>
  <si>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</si>
  <si>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</si>
  <si>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</si>
  <si>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</si>
  <si>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</si>
  <si>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</si>
  <si>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</si>
  <si>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</si>
  <si>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</si>
  <si>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</si>
  <si>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</si>
  <si>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</si>
  <si>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</si>
  <si>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</si>
  <si>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</si>
  <si>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</si>
  <si>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</si>
  <si>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</si>
  <si>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</si>
  <si>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</si>
  <si>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</si>
  <si>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</si>
  <si>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</si>
  <si>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</si>
  <si>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</si>
  <si>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</si>
  <si>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</si>
  <si>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</si>
  <si>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</si>
  <si>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</si>
  <si>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</si>
  <si>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</si>
  <si>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</si>
  <si>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</si>
  <si>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</si>
  <si>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</si>
  <si>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</si>
  <si>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</si>
  <si>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</si>
  <si>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</si>
  <si>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</si>
  <si>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</si>
  <si>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</si>
  <si>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</si>
  <si>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</si>
  <si>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</si>
  <si>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</si>
  <si>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</si>
  <si>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</si>
  <si>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</si>
  <si>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</si>
  <si>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</si>
  <si>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</si>
  <si>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</si>
  <si>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</si>
  <si>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</si>
  <si>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</si>
  <si>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</si>
  <si>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</si>
  <si>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</si>
  <si>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</si>
  <si>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</si>
  <si>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</si>
  <si>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</si>
  <si>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</si>
  <si>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</si>
  <si>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</si>
  <si>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</si>
  <si>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</si>
  <si>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</si>
  <si>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</si>
  <si>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</si>
  <si>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</si>
  <si>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</si>
  <si>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</si>
  <si>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</si>
  <si>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</si>
  <si>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</si>
  <si>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</si>
  <si>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</si>
  <si>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</si>
  <si>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</si>
  <si>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</si>
  <si>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</si>
  <si>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</si>
  <si>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</si>
  <si>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</si>
  <si>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</si>
  <si>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</si>
  <si>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</si>
  <si>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</si>
  <si>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</si>
  <si>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</si>
  <si>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</si>
  <si>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</si>
  <si>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</si>
  <si>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</si>
  <si>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</si>
  <si>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</si>
  <si>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</si>
  <si>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</si>
  <si>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</si>
  <si>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</si>
  <si>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</si>
  <si>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</si>
  <si>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</si>
  <si>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</si>
  <si>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</si>
  <si>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</si>
  <si>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</si>
  <si>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</si>
  <si>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</si>
  <si>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</si>
  <si>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</si>
  <si>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</si>
  <si>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</si>
  <si>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</si>
  <si>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</si>
  <si>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</si>
  <si>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</si>
  <si>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</si>
  <si>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</si>
  <si>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</si>
  <si>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</si>
  <si>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</si>
  <si>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</si>
  <si>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</si>
  <si>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</si>
  <si>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</si>
  <si>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</si>
  <si>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</si>
  <si>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</si>
  <si>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</si>
  <si>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</si>
  <si>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</si>
  <si>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</si>
  <si>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</si>
  <si>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</si>
  <si>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</si>
  <si>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</si>
  <si>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</si>
  <si>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</si>
  <si>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</si>
  <si>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</si>
  <si>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</si>
  <si>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</si>
  <si>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</si>
  <si>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</si>
  <si>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</si>
  <si>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</si>
  <si>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</si>
  <si>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</si>
  <si>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</si>
  <si>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</si>
  <si>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</si>
  <si>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</si>
  <si>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</si>
  <si>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</si>
  <si>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</si>
  <si>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</si>
  <si>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</si>
  <si>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</si>
  <si>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</si>
  <si>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</si>
  <si>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</si>
  <si>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</si>
  <si>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</si>
  <si>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</si>
  <si>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</si>
  <si>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</si>
  <si>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</si>
  <si>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</si>
  <si>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</si>
  <si>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</si>
  <si>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</si>
  <si>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</si>
  <si>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</si>
  <si>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</si>
  <si>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</si>
  <si>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</si>
  <si>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</si>
  <si>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</si>
  <si>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</si>
  <si>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</si>
  <si>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</si>
  <si>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</si>
  <si>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</si>
  <si>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</si>
  <si>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</si>
  <si>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</si>
  <si>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</si>
  <si>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</si>
  <si>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</si>
  <si>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</si>
  <si>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</si>
  <si>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</si>
  <si>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</si>
  <si>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</si>
  <si>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</si>
  <si>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</si>
  <si>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</si>
  <si>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</si>
  <si>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</si>
  <si>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</si>
  <si>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</si>
  <si>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</si>
  <si>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</si>
  <si>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</si>
  <si>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</si>
  <si>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</si>
  <si>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</si>
  <si>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</si>
  <si>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</si>
  <si>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</si>
  <si>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</si>
  <si>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</si>
  <si>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</si>
  <si>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</si>
  <si>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</si>
  <si>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</si>
  <si>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</si>
  <si>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</si>
  <si>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</si>
  <si>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</si>
  <si>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</si>
  <si>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</si>
  <si>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</si>
  <si>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</si>
  <si>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</si>
  <si>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</si>
  <si>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</si>
  <si>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</si>
  <si>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</si>
  <si>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</si>
  <si>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</si>
  <si>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</si>
  <si>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</si>
  <si>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</si>
  <si>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</si>
  <si>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</si>
  <si>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</si>
  <si>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</si>
  <si>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</si>
  <si>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</si>
  <si>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</si>
  <si>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</si>
  <si>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</si>
  <si>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</si>
  <si>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</si>
  <si>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</si>
  <si>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</si>
  <si>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</si>
  <si>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</si>
  <si>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</si>
  <si>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</si>
  <si>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</si>
  <si>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</si>
  <si>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</si>
  <si>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</si>
  <si>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</si>
  <si>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</si>
  <si>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</si>
  <si>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</si>
  <si>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</si>
  <si>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</si>
  <si>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</si>
  <si>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</si>
  <si>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</si>
  <si>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</si>
  <si>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</si>
  <si>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</si>
  <si>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</si>
  <si>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</si>
  <si>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</si>
  <si>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</si>
  <si>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</si>
  <si>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</si>
  <si>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</si>
  <si>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</si>
  <si>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</si>
  <si>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</si>
  <si>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</si>
  <si>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</si>
  <si>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</si>
  <si>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</si>
  <si>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</si>
  <si>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</si>
  <si>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</si>
  <si>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</si>
  <si>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</si>
  <si>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</si>
  <si>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</si>
  <si>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</si>
  <si>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</si>
  <si>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</si>
  <si>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</si>
  <si>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</si>
  <si>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</si>
  <si>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</si>
  <si>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</si>
  <si>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</si>
  <si>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</si>
  <si>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</si>
  <si>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</si>
  <si>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</si>
  <si>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</si>
  <si>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</si>
  <si>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</si>
  <si>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</si>
  <si>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</si>
  <si>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</si>
  <si>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</si>
  <si>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</si>
  <si>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</si>
  <si>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</si>
  <si>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</si>
  <si>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</si>
  <si>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</si>
  <si>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</si>
  <si>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</si>
  <si>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</si>
  <si>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</si>
  <si>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</si>
  <si>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</si>
  <si>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</si>
  <si>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</si>
  <si>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</si>
  <si>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</si>
  <si>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</si>
  <si>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</si>
  <si>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</si>
  <si>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</si>
  <si>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</si>
  <si>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</si>
  <si>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</si>
  <si>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</si>
  <si>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</si>
  <si>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</si>
  <si>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</si>
  <si>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</si>
  <si>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</si>
  <si>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</si>
  <si>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</si>
  <si>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</si>
  <si>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</si>
  <si>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</si>
  <si>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</si>
  <si>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</si>
  <si>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</si>
  <si>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</si>
  <si>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</si>
  <si>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</si>
  <si>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</si>
  <si>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</si>
  <si>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</si>
  <si>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</si>
  <si>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</si>
  <si>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</si>
  <si>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</si>
  <si>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</si>
  <si>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</si>
  <si>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</si>
  <si>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</si>
  <si>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</si>
  <si>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</si>
  <si>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</si>
  <si>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</si>
  <si>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</si>
  <si>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</si>
  <si>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</si>
  <si>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</si>
  <si>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</si>
  <si>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</si>
  <si>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</si>
  <si>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</si>
  <si>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</si>
  <si>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</si>
  <si>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</si>
  <si>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</si>
  <si>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</si>
  <si>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</si>
  <si>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</si>
  <si>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</si>
  <si>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</si>
  <si>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</si>
  <si>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</si>
  <si>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</si>
  <si>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</si>
  <si>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</si>
  <si>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</si>
  <si>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</si>
  <si>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</si>
  <si>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</si>
  <si>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</si>
  <si>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</si>
  <si>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</si>
  <si>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</si>
  <si>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</si>
  <si>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</si>
  <si>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</si>
  <si>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</si>
  <si>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</si>
  <si>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</si>
  <si>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</si>
  <si>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</si>
  <si>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</si>
  <si>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</si>
  <si>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</si>
  <si>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</si>
  <si>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</si>
  <si>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</si>
  <si>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</si>
  <si>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</si>
  <si>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</si>
  <si>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</si>
  <si>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</si>
  <si>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</si>
  <si>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</si>
  <si>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</si>
  <si>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</si>
  <si>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</si>
  <si>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</si>
  <si>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</si>
  <si>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</si>
  <si>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</si>
  <si>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</si>
  <si>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</si>
  <si>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</si>
  <si>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</si>
  <si>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</si>
  <si>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</si>
  <si>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</si>
  <si>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</si>
  <si>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</si>
  <si>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</si>
  <si>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</si>
  <si>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</si>
  <si>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</si>
  <si>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</si>
  <si>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</si>
  <si>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</si>
  <si>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</si>
  <si>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</si>
  <si>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</si>
  <si>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</si>
  <si>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</si>
  <si>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</si>
  <si>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</si>
  <si>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</si>
  <si>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</si>
  <si>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</si>
  <si>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</si>
  <si>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</si>
  <si>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</si>
  <si>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</si>
  <si>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</si>
  <si>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</si>
  <si>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</si>
  <si>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</si>
  <si>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</si>
  <si>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</si>
  <si>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</si>
  <si>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</si>
  <si>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</si>
  <si>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</si>
  <si>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</si>
  <si>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</si>
  <si>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</si>
  <si>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</si>
  <si>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</si>
  <si>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</si>
  <si>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</si>
  <si>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</si>
  <si>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</si>
  <si>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</si>
  <si>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</si>
  <si>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</si>
  <si>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</si>
  <si>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</si>
  <si>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</si>
  <si>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</si>
  <si>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</si>
  <si>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</si>
  <si>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</si>
  <si>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</si>
  <si>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</si>
  <si>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</si>
  <si>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</si>
  <si>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</si>
  <si>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</si>
  <si>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</si>
  <si>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</si>
  <si>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</si>
  <si>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</si>
  <si>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</si>
  <si>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</si>
  <si>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</si>
  <si>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</si>
  <si>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</si>
  <si>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</si>
  <si>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</si>
  <si>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</si>
  <si>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</si>
  <si>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</si>
  <si>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</si>
  <si>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</si>
  <si>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</si>
  <si>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</si>
  <si>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</si>
  <si>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</si>
  <si>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</si>
  <si>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</si>
  <si>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</si>
  <si>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</si>
  <si>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</si>
  <si>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</si>
  <si>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</si>
  <si>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</si>
  <si>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</si>
  <si>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</si>
  <si>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</si>
  <si>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</si>
  <si>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</si>
  <si>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</si>
  <si>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</si>
  <si>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</si>
  <si>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</si>
  <si>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</si>
  <si>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</si>
  <si>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</si>
  <si>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</si>
  <si>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</si>
  <si>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</si>
  <si>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</si>
  <si>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</si>
  <si>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</si>
  <si>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</si>
  <si>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</si>
  <si>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</si>
  <si>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</si>
  <si>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</si>
  <si>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</si>
  <si>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</si>
  <si>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</si>
  <si>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</si>
  <si>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</si>
  <si>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</si>
  <si>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</si>
  <si>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</si>
  <si>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</si>
  <si>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</si>
  <si>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</si>
  <si>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</si>
  <si>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</si>
  <si>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</si>
  <si>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</si>
  <si>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</si>
  <si>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</si>
  <si>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</si>
  <si>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</si>
  <si>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</si>
  <si>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</si>
  <si>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</si>
  <si>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</si>
  <si>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</si>
  <si>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</si>
  <si>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</si>
  <si>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</si>
  <si>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</si>
  <si>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</si>
  <si>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</si>
  <si>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</si>
  <si>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</si>
  <si>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</si>
  <si>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</si>
  <si>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</si>
  <si>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</si>
  <si>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</si>
  <si>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</si>
  <si>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</si>
  <si>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</si>
  <si>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</si>
  <si>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</si>
  <si>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</si>
  <si>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</si>
  <si>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</si>
  <si>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</si>
  <si>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</si>
  <si>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</si>
  <si>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</si>
  <si>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</si>
  <si>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</si>
  <si>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</si>
  <si>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</si>
  <si>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</si>
  <si>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</si>
  <si>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</si>
  <si>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</si>
  <si>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</si>
  <si>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</si>
  <si>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</si>
  <si>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</si>
  <si>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</si>
  <si>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</si>
  <si>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</si>
  <si>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</si>
  <si>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</si>
  <si>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</si>
  <si>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</si>
  <si>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</si>
  <si>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</si>
  <si>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</si>
  <si>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</si>
  <si>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</si>
  <si>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</si>
  <si>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</si>
  <si>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</si>
  <si>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</si>
  <si>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</si>
  <si>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</si>
  <si>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</si>
  <si>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</si>
  <si>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</si>
  <si>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</si>
  <si>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</si>
  <si>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</si>
  <si>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</si>
  <si>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</si>
  <si>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</si>
  <si>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</si>
  <si>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</si>
  <si>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</si>
  <si>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</si>
  <si>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</si>
  <si>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</si>
  <si>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</si>
  <si>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</si>
  <si>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</si>
  <si>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</si>
  <si>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</si>
  <si>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</si>
  <si>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</si>
  <si>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</si>
  <si>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</si>
  <si>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</si>
  <si>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</si>
  <si>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</si>
  <si>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</si>
  <si>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</si>
  <si>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</si>
  <si>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</si>
  <si>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</si>
  <si>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</si>
  <si>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</si>
  <si>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</si>
  <si>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</si>
  <si>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</si>
  <si>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</si>
  <si>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</si>
  <si>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</si>
  <si>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</si>
  <si>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</si>
  <si>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</si>
  <si>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</si>
  <si>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</si>
  <si>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</si>
  <si>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</si>
  <si>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</si>
  <si>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</si>
  <si>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</si>
  <si>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</si>
  <si>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</si>
  <si>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</si>
  <si>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</si>
  <si>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</si>
  <si>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</si>
  <si>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</si>
  <si>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</si>
  <si>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</si>
  <si>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</si>
  <si>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</si>
  <si>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</si>
  <si>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</si>
  <si>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</si>
  <si>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</si>
  <si>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</si>
  <si>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</si>
  <si>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</si>
  <si>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</si>
  <si>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</si>
  <si>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</si>
  <si>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</si>
  <si>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</si>
  <si>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</si>
  <si>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</si>
  <si>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</si>
  <si>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</si>
  <si>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</si>
  <si>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</si>
  <si>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</si>
  <si>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</si>
  <si>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</si>
  <si>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</si>
  <si>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</si>
  <si>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</si>
  <si>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</si>
  <si>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</si>
  <si>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</si>
  <si>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</si>
  <si>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</si>
  <si>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</si>
  <si>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</si>
  <si>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</si>
  <si>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</si>
  <si>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</si>
  <si>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</si>
  <si>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</si>
  <si>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</si>
  <si>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</si>
  <si>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</si>
  <si>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</si>
  <si>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</si>
  <si>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</si>
  <si>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</si>
  <si>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</si>
  <si>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</si>
  <si>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</si>
  <si>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</si>
  <si>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</si>
  <si>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</si>
  <si>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</si>
  <si>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</si>
  <si>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</si>
  <si>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</si>
  <si>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</si>
  <si>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</si>
  <si>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</si>
  <si>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</si>
  <si>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</si>
  <si>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</si>
  <si>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</si>
  <si>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</si>
  <si>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</si>
  <si>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</si>
  <si>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</si>
  <si>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</si>
  <si>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</si>
  <si>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</si>
  <si>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</si>
  <si>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</si>
  <si>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</si>
  <si>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</si>
  <si>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</si>
  <si>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</si>
  <si>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</si>
  <si>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</si>
  <si>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</si>
  <si>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</si>
  <si>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</si>
  <si>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</si>
  <si>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</si>
  <si>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</si>
  <si>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</si>
  <si>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</si>
  <si>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</si>
  <si>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</si>
  <si>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</si>
  <si>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</si>
  <si>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</si>
  <si>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</si>
  <si>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</si>
  <si>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</si>
  <si>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</si>
  <si>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</si>
  <si>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</si>
  <si>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</si>
  <si>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</si>
  <si>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</si>
  <si>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</si>
  <si>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</si>
  <si>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</si>
  <si>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</si>
  <si>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</si>
  <si>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</si>
  <si>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</si>
  <si>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</si>
  <si>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</si>
  <si>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</si>
  <si>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</si>
  <si>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</si>
  <si>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</si>
  <si>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</si>
  <si>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</si>
  <si>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</si>
  <si>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</si>
  <si>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</si>
  <si>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</si>
  <si>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</si>
  <si>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</si>
  <si>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</si>
  <si>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</si>
  <si>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</si>
  <si>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</si>
  <si>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</si>
  <si>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</si>
  <si>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</si>
  <si>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</si>
  <si>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</si>
  <si>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</si>
  <si>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</si>
  <si>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</si>
  <si>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</si>
  <si>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</si>
  <si>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</si>
  <si>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</si>
  <si>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</si>
  <si>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</si>
  <si>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</si>
  <si>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</si>
  <si>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</si>
  <si>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</si>
  <si>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</si>
  <si>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</si>
  <si>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</si>
  <si>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</si>
  <si>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</si>
  <si>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</si>
  <si>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</si>
  <si>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</si>
  <si>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</si>
  <si>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</si>
  <si>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</si>
  <si>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</si>
  <si>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</si>
  <si>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</si>
  <si>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</si>
  <si>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</si>
  <si>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</si>
  <si>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</si>
  <si>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</si>
  <si>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</si>
  <si>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</si>
  <si>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</si>
  <si>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</si>
  <si>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</si>
  <si>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</si>
  <si>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</si>
  <si>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</si>
  <si>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</si>
  <si>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</si>
  <si>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</si>
  <si>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</si>
  <si>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</si>
  <si>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</si>
  <si>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</si>
  <si>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</si>
  <si>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</si>
  <si>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</si>
  <si>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</si>
  <si>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</si>
  <si>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</si>
  <si>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</si>
  <si>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</si>
  <si>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</si>
  <si>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</si>
  <si>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</si>
  <si>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</si>
  <si>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</si>
  <si>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</si>
  <si>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</si>
  <si>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</si>
  <si>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</si>
  <si>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</si>
  <si>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</si>
  <si>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</si>
  <si>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</si>
  <si>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</si>
  <si>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</si>
  <si>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</si>
  <si>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</si>
  <si>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</si>
  <si>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</si>
  <si>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</si>
  <si>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</si>
  <si>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</si>
  <si>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</si>
  <si>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</si>
  <si>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</si>
  <si>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</si>
  <si>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</si>
  <si>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</si>
  <si>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</si>
  <si>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</si>
  <si>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</si>
  <si>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</si>
  <si>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</si>
  <si>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</si>
  <si>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</si>
  <si>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</si>
  <si>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</si>
  <si>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</si>
  <si>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</si>
  <si>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</si>
  <si>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</si>
  <si>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</si>
  <si>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</si>
  <si>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</si>
  <si>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</si>
  <si>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</si>
  <si>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</si>
  <si>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</si>
  <si>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</si>
  <si>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</si>
  <si>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</si>
  <si>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</si>
  <si>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</si>
  <si>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</si>
  <si>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</si>
  <si>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</si>
  <si>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</si>
  <si>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</si>
  <si>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</si>
  <si>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</si>
  <si>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</si>
  <si>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</si>
  <si>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</si>
  <si>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</si>
  <si>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</si>
  <si>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</si>
  <si>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</si>
  <si>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</si>
  <si>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</si>
  <si>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</si>
  <si>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</si>
  <si>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</si>
  <si>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</si>
  <si>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</si>
  <si>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</si>
  <si>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</si>
  <si>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</si>
  <si>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</si>
  <si>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</si>
  <si>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</si>
  <si>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</si>
  <si>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</si>
  <si>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</si>
  <si>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</si>
  <si>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</si>
  <si>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</si>
  <si>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</si>
  <si>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</si>
  <si>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</si>
  <si>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</si>
  <si>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</si>
  <si>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</si>
  <si>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</si>
  <si>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</si>
  <si>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</si>
  <si>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</si>
  <si>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</si>
  <si>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</si>
  <si>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</si>
  <si>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</si>
  <si>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</si>
  <si>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</si>
  <si>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</si>
  <si>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</si>
  <si>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</si>
  <si>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</si>
  <si>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</si>
  <si>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</si>
  <si>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</si>
  <si>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</si>
  <si>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</si>
  <si>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</si>
  <si>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</si>
  <si>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</si>
  <si>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</si>
  <si>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</si>
  <si>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</si>
  <si>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</si>
  <si>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</si>
  <si>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</si>
  <si>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</si>
  <si>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</si>
  <si>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</si>
  <si>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</si>
  <si>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</si>
  <si>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</si>
  <si>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</si>
  <si>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</si>
  <si>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</si>
  <si>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</si>
  <si>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</si>
  <si>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</si>
  <si>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</si>
  <si>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</si>
  <si>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</si>
  <si>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</si>
  <si>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</si>
  <si>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</si>
  <si>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</si>
  <si>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</si>
  <si>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</si>
  <si>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</si>
  <si>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</si>
  <si>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</si>
  <si>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</si>
  <si>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</si>
  <si>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</si>
  <si>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</si>
  <si>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</si>
  <si>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</si>
  <si>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</si>
  <si>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</si>
  <si>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</si>
  <si>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</si>
  <si>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</si>
  <si>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</si>
  <si>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</si>
  <si>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</si>
  <si>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</si>
  <si>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</si>
  <si>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</si>
  <si>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</si>
  <si>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</si>
  <si>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</si>
  <si>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</si>
  <si>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</si>
  <si>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</si>
  <si>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</si>
  <si>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</si>
  <si>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</si>
  <si>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</si>
  <si>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</si>
  <si>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</si>
  <si>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</si>
  <si>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</si>
  <si>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</si>
  <si>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</si>
  <si>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</si>
  <si>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</si>
  <si>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</si>
  <si>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</si>
  <si>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</si>
  <si>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</si>
  <si>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</si>
  <si>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</si>
  <si>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</si>
  <si>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</si>
  <si>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</si>
  <si>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</si>
  <si>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</si>
  <si>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</si>
  <si>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</si>
  <si>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</si>
  <si>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</si>
  <si>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</si>
  <si>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</si>
  <si>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</si>
  <si>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</si>
  <si>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</si>
  <si>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</si>
  <si>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</si>
  <si>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</si>
  <si>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</si>
  <si>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</si>
  <si>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</si>
  <si>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</si>
  <si>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</si>
  <si>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</si>
  <si>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</si>
  <si>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</si>
  <si>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</si>
  <si>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</si>
  <si>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</si>
  <si>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</si>
  <si>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</si>
  <si>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</si>
  <si>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</si>
  <si>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</si>
  <si>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</si>
  <si>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</si>
  <si>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</si>
  <si>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</si>
  <si>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</si>
  <si>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</si>
  <si>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</si>
  <si>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</si>
  <si>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</si>
  <si>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</si>
  <si>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</si>
  <si>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</si>
  <si>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</si>
  <si>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</si>
  <si>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</si>
  <si>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</si>
  <si>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</si>
  <si>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</si>
  <si>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</si>
  <si>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</si>
  <si>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</si>
  <si>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</si>
  <si>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</si>
  <si>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</si>
  <si>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</si>
  <si>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</si>
  <si>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</si>
  <si>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</si>
  <si>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</si>
  <si>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</si>
  <si>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</si>
  <si>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</si>
  <si>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</si>
  <si>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</si>
  <si>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</si>
  <si>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</si>
  <si>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</si>
  <si>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</si>
  <si>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</si>
  <si>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</si>
  <si>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</si>
  <si>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</si>
  <si>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</si>
  <si>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</si>
  <si>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</si>
  <si>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</si>
  <si>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</si>
  <si>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</si>
  <si>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</si>
  <si>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</si>
  <si>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</si>
  <si>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</si>
  <si>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</si>
  <si>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</si>
  <si>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</si>
  <si>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</si>
  <si>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</si>
  <si>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</si>
  <si>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</si>
  <si>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</si>
  <si>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</si>
  <si>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</si>
  <si>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</si>
  <si>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</si>
  <si>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</si>
  <si>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</si>
  <si>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</si>
  <si>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</si>
  <si>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</si>
  <si>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</si>
  <si>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</si>
  <si>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</si>
  <si>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</si>
  <si>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</si>
  <si>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</si>
  <si>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</si>
  <si>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</si>
  <si>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</si>
  <si>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</si>
  <si>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</si>
  <si>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</si>
  <si>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</si>
  <si>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</si>
  <si>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</si>
  <si>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</si>
  <si>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</si>
  <si>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</si>
  <si>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</si>
  <si>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</si>
  <si>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</si>
  <si>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</si>
  <si>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</si>
  <si>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</si>
  <si>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</si>
  <si>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</si>
  <si>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</si>
  <si>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</si>
  <si>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</si>
  <si>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</si>
  <si>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</si>
  <si>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</si>
  <si>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</si>
  <si>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</si>
  <si>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</si>
  <si>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</si>
  <si>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</si>
  <si>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</si>
  <si>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</si>
  <si>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</si>
  <si>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</si>
  <si>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</si>
  <si>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</si>
  <si>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</si>
  <si>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</si>
  <si>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</si>
  <si>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</si>
  <si>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</si>
  <si>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</si>
  <si>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</si>
  <si>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</si>
  <si>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</si>
  <si>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</si>
  <si>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</si>
  <si>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</si>
  <si>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</si>
  <si>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</si>
  <si>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</si>
  <si>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</si>
  <si>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</si>
  <si>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</si>
  <si>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</si>
  <si>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</si>
  <si>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</si>
  <si>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</si>
  <si>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</si>
  <si>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</si>
  <si>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</si>
  <si>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</si>
  <si>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</si>
  <si>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</si>
  <si>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</si>
  <si>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</si>
  <si>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</si>
  <si>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</si>
  <si>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</si>
  <si>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</si>
  <si>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</si>
  <si>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</si>
  <si>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</si>
  <si>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</si>
  <si>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</si>
  <si>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</si>
  <si>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</si>
  <si>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</si>
  <si>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</si>
  <si>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</si>
  <si>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</si>
  <si>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</si>
  <si>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</si>
  <si>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</si>
  <si>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</si>
  <si>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</si>
  <si>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</si>
  <si>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</si>
  <si>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</si>
  <si>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</si>
  <si>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</si>
  <si>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</si>
  <si>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</si>
  <si>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</si>
  <si>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</si>
  <si>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</si>
  <si>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</si>
  <si>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</si>
  <si>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</si>
  <si>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</si>
  <si>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</si>
  <si>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</si>
  <si>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</si>
  <si>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</si>
  <si>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</si>
  <si>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</si>
  <si>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</si>
  <si>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</si>
  <si>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</si>
  <si>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</si>
  <si>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</si>
  <si>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</si>
  <si>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</si>
  <si>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</si>
  <si>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</si>
  <si>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</si>
  <si>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</si>
  <si>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</si>
  <si>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</si>
  <si>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</si>
  <si>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</si>
  <si>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</si>
  <si>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</si>
  <si>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</si>
  <si>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</si>
  <si>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</si>
  <si>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</si>
  <si>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</si>
  <si>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</si>
  <si>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</si>
  <si>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</si>
  <si>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</si>
  <si>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</si>
  <si>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</si>
  <si>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</si>
  <si>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</si>
  <si>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</si>
  <si>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</si>
  <si>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</si>
  <si>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</si>
  <si>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</si>
  <si>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</si>
  <si>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</si>
  <si>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</si>
  <si>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</si>
  <si>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</si>
  <si>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</si>
  <si>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</si>
  <si>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</si>
  <si>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</si>
  <si>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</si>
  <si>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</si>
  <si>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</si>
  <si>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</si>
  <si>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</si>
  <si>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</si>
  <si>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</si>
  <si>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</si>
  <si>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</si>
  <si>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</si>
  <si>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</si>
  <si>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</si>
  <si>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</si>
  <si>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</si>
  <si>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</si>
  <si>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</si>
  <si>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</si>
  <si>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</si>
  <si>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</si>
  <si>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</si>
  <si>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</si>
  <si>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</si>
  <si>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</si>
  <si>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</si>
  <si>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</si>
  <si>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</si>
  <si>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</si>
  <si>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</si>
  <si>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</si>
  <si>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</si>
  <si>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</si>
  <si>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</si>
  <si>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</si>
  <si>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</si>
  <si>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</si>
  <si>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</si>
  <si>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</si>
  <si>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</si>
  <si>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</si>
  <si>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</si>
  <si>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</si>
  <si>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</si>
  <si>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</si>
  <si>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</si>
  <si>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</si>
  <si>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</si>
  <si>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</si>
  <si>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</si>
  <si>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</si>
  <si>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</si>
  <si>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</si>
  <si>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</si>
  <si>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</si>
  <si>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</si>
  <si>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</si>
  <si>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</si>
  <si>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</si>
  <si>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</si>
  <si>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</si>
  <si>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</si>
  <si>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</si>
  <si>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</si>
  <si>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</si>
  <si>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</si>
  <si>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</si>
  <si>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</si>
  <si>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</si>
  <si>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</si>
  <si>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</si>
  <si>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</si>
  <si>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</si>
  <si>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</si>
  <si>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</si>
  <si>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</si>
  <si>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</si>
  <si>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</si>
  <si>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</si>
  <si>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</si>
  <si>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</si>
  <si>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</si>
  <si>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</si>
  <si>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</si>
  <si>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</si>
  <si>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</si>
  <si>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</si>
  <si>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</si>
  <si>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</si>
  <si>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</si>
  <si>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</si>
  <si>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</si>
  <si>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</si>
  <si>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</si>
  <si>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</si>
  <si>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</si>
  <si>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</si>
  <si>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</si>
  <si>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</si>
  <si>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</si>
  <si>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</si>
  <si>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</si>
  <si>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</si>
  <si>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</si>
  <si>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</si>
  <si>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</si>
  <si>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</si>
  <si>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</si>
  <si>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</si>
  <si>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</si>
  <si>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</si>
  <si>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</si>
  <si>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</si>
  <si>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</si>
  <si>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</si>
  <si>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</si>
  <si>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</si>
  <si>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</si>
  <si>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</si>
  <si>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</si>
  <si>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</si>
  <si>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</si>
  <si>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</si>
  <si>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</si>
  <si>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</si>
  <si>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</si>
  <si>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</si>
  <si>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</si>
  <si>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</si>
  <si>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</si>
  <si>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</si>
  <si>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</si>
  <si>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</si>
  <si>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</si>
  <si>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</si>
  <si>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</si>
  <si>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</si>
  <si>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</si>
  <si>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</si>
  <si>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</si>
  <si>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</si>
  <si>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</si>
  <si>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</si>
  <si>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</si>
  <si>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</si>
  <si>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</si>
  <si>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</si>
  <si>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</si>
  <si>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</si>
  <si>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</si>
  <si>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</si>
  <si>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</si>
  <si>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</si>
  <si>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</si>
  <si>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</si>
  <si>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</si>
  <si>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</si>
  <si>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</si>
  <si>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</si>
  <si>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</si>
  <si>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</si>
  <si>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</si>
  <si>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</si>
  <si>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</si>
  <si>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</si>
  <si>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</si>
  <si>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</si>
  <si>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</si>
  <si>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</si>
  <si>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</si>
  <si>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</si>
  <si>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</si>
  <si>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</si>
  <si>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</si>
  <si>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</si>
  <si>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</si>
  <si>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</si>
  <si>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</si>
  <si>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</si>
  <si>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</si>
  <si>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</si>
  <si>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</si>
  <si>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</si>
  <si>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</si>
  <si>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</si>
  <si>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</si>
  <si>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</si>
  <si>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</si>
  <si>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</si>
  <si>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</si>
  <si>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</si>
  <si>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</si>
  <si>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</si>
  <si>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</si>
  <si>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</si>
  <si>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</si>
  <si>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</si>
  <si>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</si>
  <si>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</si>
  <si>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</si>
  <si>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</si>
  <si>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</si>
  <si>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</si>
  <si>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</si>
  <si>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</si>
  <si>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</si>
  <si>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</si>
  <si>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</si>
  <si>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</si>
  <si>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</si>
  <si>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</si>
  <si>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</si>
  <si>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</si>
  <si>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</si>
  <si>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</si>
  <si>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</si>
  <si>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</si>
  <si>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</si>
  <si>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</si>
  <si>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</si>
  <si>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</si>
  <si>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</si>
  <si>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</si>
  <si>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</si>
  <si>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</si>
  <si>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</si>
  <si>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</si>
  <si>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</si>
  <si>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</si>
  <si>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</si>
  <si>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</si>
  <si>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</si>
  <si>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</si>
  <si>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</si>
  <si>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</si>
  <si>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</si>
  <si>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</si>
  <si>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</si>
  <si>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</si>
  <si>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</si>
  <si>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</si>
  <si>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</si>
  <si>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</si>
  <si>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</si>
  <si>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</si>
  <si>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</si>
  <si>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</si>
  <si>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</si>
  <si>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</si>
  <si>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</si>
  <si>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</si>
  <si>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</si>
  <si>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</si>
  <si>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</si>
  <si>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</si>
  <si>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</si>
  <si>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</si>
  <si>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</si>
  <si>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</si>
  <si>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</si>
  <si>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</si>
  <si>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</si>
  <si>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</si>
  <si>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</si>
  <si>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</si>
  <si>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</si>
  <si>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</si>
  <si>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</si>
  <si>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</si>
  <si>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</si>
  <si>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</si>
  <si>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</si>
  <si>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</si>
  <si>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</si>
  <si>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</si>
  <si>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</si>
  <si>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</si>
  <si>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</si>
  <si>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</si>
  <si>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</si>
  <si>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</si>
  <si>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</si>
  <si>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</si>
  <si>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</si>
  <si>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</si>
  <si>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</si>
  <si>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</si>
  <si>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</si>
  <si>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</si>
  <si>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</si>
  <si>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</si>
  <si>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</si>
  <si>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</si>
  <si>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</si>
  <si>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</si>
  <si>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</si>
  <si>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</si>
  <si>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</si>
  <si>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</si>
  <si>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</si>
  <si>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</si>
  <si>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</si>
  <si>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</si>
  <si>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</si>
  <si>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</si>
  <si>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</si>
  <si>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</si>
  <si>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</si>
  <si>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</si>
  <si>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</si>
  <si>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</si>
  <si>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</si>
  <si>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</si>
  <si>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</si>
  <si>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</si>
  <si>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</si>
  <si>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</si>
  <si>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</si>
  <si>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</si>
  <si>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</si>
  <si>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</si>
  <si>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</si>
  <si>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</si>
  <si>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</si>
  <si>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</si>
  <si>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</si>
  <si>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</si>
  <si>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</si>
  <si>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</si>
  <si>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</si>
  <si>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</si>
  <si>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</si>
  <si>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</si>
  <si>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</si>
  <si>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</si>
  <si>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</si>
  <si>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</si>
  <si>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</si>
  <si>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</si>
  <si>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</si>
  <si>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</si>
  <si>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</si>
  <si>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</si>
  <si>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</si>
  <si>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</si>
  <si>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</si>
  <si>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</si>
  <si>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</si>
  <si>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</si>
  <si>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</si>
  <si>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</si>
  <si>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</si>
  <si>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</si>
  <si>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</si>
  <si>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</si>
  <si>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</si>
  <si>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</si>
  <si>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</si>
  <si>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</si>
  <si>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</si>
  <si>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</si>
  <si>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</si>
  <si>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</si>
  <si>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</si>
  <si>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</si>
  <si>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</si>
  <si>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</si>
  <si>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</si>
  <si>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</si>
  <si>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</si>
  <si>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</si>
  <si>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</si>
  <si>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</si>
  <si>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</si>
  <si>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</si>
  <si>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</si>
  <si>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</si>
  <si>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</si>
  <si>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</si>
  <si>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</si>
  <si>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</si>
  <si>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</si>
  <si>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</si>
  <si>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</si>
  <si>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</si>
  <si>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</si>
  <si>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</si>
  <si>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</si>
  <si>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</si>
  <si>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</si>
  <si>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</si>
  <si>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</si>
  <si>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</si>
  <si>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</si>
  <si>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</si>
  <si>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</si>
  <si>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</si>
  <si>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</si>
  <si>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</si>
  <si>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</si>
  <si>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</si>
  <si>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</si>
  <si>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</si>
  <si>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</si>
  <si>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</si>
  <si>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</si>
  <si>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</si>
  <si>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</si>
  <si>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</si>
  <si>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</si>
  <si>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</si>
  <si>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</si>
  <si>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</si>
  <si>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</si>
  <si>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</si>
  <si>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</si>
  <si>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</si>
  <si>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</si>
  <si>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</si>
  <si>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</si>
  <si>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</si>
  <si>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</si>
  <si>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</si>
  <si>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</si>
  <si>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</si>
  <si>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</si>
  <si>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</si>
  <si>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</si>
  <si>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</si>
  <si>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</si>
  <si>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</si>
  <si>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</si>
  <si>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</si>
  <si>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</si>
  <si>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</si>
  <si>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</si>
  <si>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</si>
  <si>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</si>
  <si>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</si>
  <si>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</si>
  <si>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</si>
  <si>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</si>
  <si>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</si>
  <si>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</si>
  <si>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</si>
  <si>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</si>
  <si>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</si>
  <si>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</si>
  <si>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</si>
  <si>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</si>
  <si>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</si>
  <si>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</si>
  <si>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</si>
  <si>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</si>
  <si>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</si>
  <si>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</si>
  <si>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</si>
  <si>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</si>
  <si>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</si>
  <si>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</si>
  <si>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</si>
  <si>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</si>
  <si>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</si>
  <si>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</si>
  <si>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</si>
  <si>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</si>
  <si>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</si>
  <si>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</si>
  <si>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</si>
  <si>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</si>
  <si>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</si>
  <si>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</si>
  <si>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</si>
  <si>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</si>
  <si>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</si>
  <si>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</si>
  <si>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</si>
  <si>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</si>
  <si>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</si>
  <si>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</si>
  <si>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</si>
  <si>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</si>
  <si>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</si>
  <si>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</si>
  <si>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</si>
  <si>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</si>
  <si>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</si>
  <si>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</si>
  <si>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</si>
  <si>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</si>
  <si>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</si>
  <si>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</si>
  <si>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</si>
  <si>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</si>
  <si>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</si>
  <si>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</si>
  <si>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</si>
  <si>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</si>
  <si>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</si>
  <si>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</si>
  <si>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</si>
  <si>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</si>
  <si>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</si>
  <si>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</si>
  <si>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</si>
  <si>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</si>
  <si>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</si>
  <si>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</si>
  <si>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</si>
  <si>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</si>
  <si>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</si>
  <si>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</si>
  <si>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</si>
  <si>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</si>
  <si>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</si>
  <si>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</si>
  <si>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</si>
  <si>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</si>
  <si>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</si>
  <si>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</si>
  <si>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</si>
  <si>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</si>
  <si>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</si>
  <si>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</si>
  <si>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</si>
  <si>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</si>
  <si>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</si>
  <si>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</si>
  <si>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</si>
  <si>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</si>
  <si>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</si>
  <si>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</si>
  <si>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</si>
  <si>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</si>
  <si>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</si>
  <si>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</si>
  <si>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</si>
  <si>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</si>
  <si>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</si>
  <si>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</si>
  <si>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</si>
  <si>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</si>
  <si>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</si>
  <si>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</si>
  <si>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</si>
  <si>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</si>
  <si>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</si>
  <si>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</si>
  <si>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</si>
  <si>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</si>
  <si>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</si>
  <si>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</si>
  <si>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</si>
  <si>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</si>
  <si>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</si>
  <si>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</si>
  <si>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</si>
  <si>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</si>
  <si>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</si>
  <si>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</si>
  <si>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</si>
  <si>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</si>
  <si>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</si>
  <si>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</si>
  <si>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</si>
  <si>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</si>
  <si>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</si>
  <si>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</si>
  <si>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</si>
  <si>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</si>
  <si>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</si>
  <si>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</si>
  <si>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</si>
  <si>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</si>
  <si>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</si>
  <si>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</si>
  <si>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</si>
  <si>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</si>
  <si>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</si>
  <si>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</si>
  <si>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</si>
  <si>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</si>
  <si>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</si>
  <si>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</si>
  <si>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</si>
  <si>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</si>
  <si>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</si>
  <si>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</si>
  <si>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</si>
  <si>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</si>
  <si>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</si>
  <si>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</si>
  <si>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</si>
  <si>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</si>
  <si>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</si>
  <si>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</si>
  <si>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</si>
  <si>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</si>
  <si>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</si>
  <si>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</si>
  <si>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</si>
  <si>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</si>
  <si>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</si>
  <si>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</si>
  <si>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</si>
  <si>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</si>
  <si>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</si>
  <si>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</si>
  <si>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</si>
  <si>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</si>
  <si>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</si>
  <si>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</si>
  <si>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</si>
  <si>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</si>
  <si>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</si>
  <si>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</si>
  <si>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</si>
  <si>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</si>
  <si>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</si>
  <si>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</si>
  <si>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</si>
  <si>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</si>
  <si>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</si>
  <si>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</si>
  <si>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</si>
  <si>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</si>
  <si>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</si>
  <si>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</si>
  <si>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</si>
  <si>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</si>
  <si>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</si>
  <si>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</si>
  <si>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</si>
  <si>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</si>
  <si>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</si>
  <si>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</si>
  <si>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</si>
  <si>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</si>
  <si>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</si>
  <si>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</si>
  <si>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</si>
  <si>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</si>
  <si>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</si>
  <si>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</si>
  <si>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</si>
  <si>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</si>
  <si>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</si>
  <si>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</si>
  <si>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</si>
  <si>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</si>
  <si>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</si>
  <si>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</si>
  <si>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</si>
  <si>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</si>
  <si>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</si>
  <si>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</si>
  <si>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</si>
  <si>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</si>
  <si>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</si>
  <si>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</si>
  <si>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</si>
  <si>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</si>
  <si>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</si>
  <si>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</si>
  <si>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</si>
  <si>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</si>
  <si>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</si>
  <si>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</si>
  <si>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</si>
  <si>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</si>
  <si>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</si>
  <si>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</si>
  <si>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</si>
  <si>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</si>
  <si>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</si>
  <si>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</si>
  <si>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</si>
  <si>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</si>
  <si>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</si>
  <si>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</si>
  <si>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</si>
  <si>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</si>
  <si>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</si>
  <si>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</si>
  <si>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</si>
  <si>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</si>
  <si>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</si>
  <si>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</si>
  <si>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</si>
  <si>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</si>
  <si>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</si>
  <si>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</si>
  <si>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</si>
  <si>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</si>
  <si>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</si>
  <si>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</si>
  <si>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</si>
  <si>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</si>
  <si>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</si>
  <si>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</si>
  <si>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</si>
  <si>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</si>
  <si>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</si>
  <si>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</si>
  <si>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</si>
  <si>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</si>
  <si>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</si>
  <si>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</si>
  <si>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</si>
  <si>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</si>
  <si>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</si>
  <si>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</si>
  <si>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</si>
  <si>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</si>
  <si>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</si>
  <si>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</si>
  <si>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</si>
  <si>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</si>
  <si>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</si>
  <si>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</si>
  <si>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</si>
  <si>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</si>
  <si>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</si>
  <si>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</si>
  <si>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</si>
  <si>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</si>
  <si>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</si>
  <si>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</si>
  <si>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</si>
  <si>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</si>
  <si>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</si>
  <si>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</si>
  <si>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</si>
  <si>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</si>
  <si>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</si>
  <si>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</si>
  <si>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</si>
  <si>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</si>
  <si>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</si>
  <si>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</si>
  <si>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</si>
  <si>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</si>
  <si>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</si>
  <si>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</si>
  <si>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</si>
  <si>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</si>
  <si>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</si>
  <si>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</si>
  <si>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</si>
  <si>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</si>
  <si>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</si>
  <si>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</si>
  <si>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</si>
  <si>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</si>
  <si>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</si>
  <si>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</si>
  <si>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</si>
  <si>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</si>
  <si>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</si>
  <si>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</si>
  <si>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</si>
  <si>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</si>
  <si>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</si>
  <si>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</si>
  <si>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</si>
  <si>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</si>
  <si>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</si>
  <si>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</si>
  <si>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</si>
  <si>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</si>
  <si>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</si>
  <si>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</si>
  <si>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</si>
  <si>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</si>
  <si>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</si>
  <si>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</si>
  <si>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</si>
  <si>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</si>
  <si>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</si>
  <si>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</si>
  <si>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</si>
  <si>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</si>
  <si>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</si>
  <si>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</si>
  <si>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</si>
  <si>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</si>
  <si>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</si>
  <si>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</si>
  <si>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</si>
  <si>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</si>
  <si>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</si>
  <si>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</si>
  <si>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</si>
  <si>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</si>
  <si>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</si>
  <si>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</si>
  <si>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</si>
  <si>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</si>
  <si>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</si>
  <si>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</si>
  <si>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</si>
  <si>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</si>
  <si>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</si>
  <si>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</si>
  <si>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</si>
  <si>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</si>
  <si>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</si>
  <si>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</si>
  <si>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</si>
  <si>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</si>
  <si>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</si>
  <si>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</si>
  <si>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</si>
  <si>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</si>
  <si>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</si>
  <si>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</si>
  <si>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</si>
  <si>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</si>
  <si>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</si>
  <si>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</si>
  <si>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</si>
  <si>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</si>
  <si>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</si>
  <si>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</si>
  <si>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</si>
  <si>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</si>
  <si>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</si>
  <si>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</si>
  <si>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</si>
  <si>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</si>
  <si>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</si>
  <si>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</si>
  <si>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</si>
  <si>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</si>
  <si>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</si>
  <si>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</si>
  <si>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</si>
  <si>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</si>
  <si>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</si>
  <si>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</si>
  <si>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</si>
  <si>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</si>
  <si>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</si>
  <si>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</si>
  <si>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</si>
  <si>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</si>
  <si>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</si>
  <si>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</si>
  <si>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</si>
  <si>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</si>
  <si>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</si>
  <si>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</si>
  <si>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</si>
  <si>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</si>
  <si>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</si>
  <si>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</si>
  <si>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</si>
  <si>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</si>
  <si>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</si>
  <si>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</si>
  <si>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</si>
  <si>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</si>
  <si>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</si>
  <si>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</si>
  <si>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</si>
  <si>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</si>
  <si>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</si>
  <si>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</si>
  <si>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</si>
  <si>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</si>
  <si>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</si>
  <si>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</si>
  <si>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</si>
  <si>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</si>
  <si>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</si>
  <si>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</si>
  <si>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</si>
  <si>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</si>
  <si>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</si>
  <si>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</si>
  <si>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</si>
  <si>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</si>
  <si>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</si>
  <si>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</si>
  <si>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</si>
  <si>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</si>
  <si>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</si>
  <si>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</si>
  <si>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</si>
  <si>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</si>
  <si>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</si>
  <si>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</si>
  <si>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</si>
  <si>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</si>
  <si>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</si>
  <si>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</si>
  <si>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</si>
  <si>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</si>
  <si>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</si>
  <si>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</si>
  <si>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</si>
  <si>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</si>
  <si>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</si>
  <si>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</si>
  <si>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</si>
  <si>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</si>
  <si>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</si>
  <si>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</si>
  <si>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</si>
  <si>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</si>
  <si>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</si>
  <si>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</si>
  <si>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</si>
  <si>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</si>
  <si>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</si>
  <si>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</si>
  <si>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</si>
  <si>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</si>
  <si>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</si>
  <si>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</si>
  <si>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</si>
  <si>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</si>
  <si>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</si>
  <si>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</si>
  <si>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</si>
  <si>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</si>
  <si>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</si>
  <si>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</si>
  <si>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</si>
  <si>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</si>
  <si>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</si>
  <si>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</si>
  <si>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</si>
  <si>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</si>
  <si>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</si>
  <si>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</si>
  <si>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</si>
  <si>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</si>
  <si>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</si>
  <si>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</si>
  <si>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</si>
  <si>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</si>
  <si>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</si>
  <si>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</si>
  <si>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</si>
  <si>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</si>
  <si>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</si>
  <si>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</si>
  <si>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</si>
  <si>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</si>
  <si>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</si>
  <si>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</si>
  <si>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</si>
  <si>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</si>
  <si>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</si>
  <si>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</si>
  <si>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</si>
  <si>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</si>
  <si>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</si>
  <si>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</si>
  <si>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</si>
  <si>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</si>
  <si>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</si>
  <si>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</si>
  <si>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</si>
  <si>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</si>
  <si>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</si>
  <si>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</si>
  <si>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</si>
  <si>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</si>
  <si>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</si>
  <si>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</si>
  <si>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</si>
  <si>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</si>
  <si>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</si>
  <si>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</si>
  <si>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</si>
  <si>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</si>
  <si>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</si>
  <si>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</si>
  <si>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</si>
  <si>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</si>
  <si>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</si>
  <si>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</si>
  <si>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</si>
  <si>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</si>
  <si>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</si>
  <si>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</si>
  <si>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</si>
  <si>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</si>
  <si>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</si>
  <si>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</si>
  <si>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</si>
  <si>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</si>
  <si>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</si>
  <si>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</si>
  <si>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</si>
  <si>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</si>
  <si>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</si>
  <si>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</si>
  <si>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</si>
  <si>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</si>
  <si>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</si>
  <si>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</si>
  <si>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</si>
  <si>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</si>
  <si>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</si>
  <si>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</si>
  <si>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</si>
  <si>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</si>
  <si>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</si>
  <si>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</si>
  <si>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</si>
  <si>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</si>
  <si>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</si>
  <si>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</si>
  <si>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</si>
  <si>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</si>
  <si>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</si>
  <si>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</si>
  <si>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</si>
  <si>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</si>
  <si>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</si>
  <si>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</si>
  <si>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</si>
  <si>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</si>
  <si>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</si>
  <si>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</si>
  <si>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</si>
  <si>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</si>
  <si>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</si>
  <si>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</si>
  <si>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</si>
  <si>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</si>
  <si>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</si>
  <si>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</si>
  <si>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</si>
  <si>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</si>
  <si>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</si>
  <si>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</si>
  <si>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</si>
  <si>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</si>
  <si>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</si>
  <si>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</si>
  <si>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</si>
  <si>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</si>
  <si>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</si>
  <si>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</si>
  <si>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</si>
  <si>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</si>
  <si>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</si>
  <si>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</si>
  <si>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</si>
  <si>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</si>
  <si>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</si>
  <si>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</si>
  <si>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</si>
  <si>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</si>
  <si>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</si>
  <si>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</si>
  <si>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</si>
  <si>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</si>
  <si>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</si>
  <si>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</si>
  <si>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</si>
  <si>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</si>
  <si>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</si>
  <si>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</si>
  <si>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</si>
  <si>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</si>
  <si>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</si>
  <si>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</si>
  <si>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</si>
  <si>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</si>
  <si>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</si>
  <si>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</si>
  <si>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</si>
  <si>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</si>
  <si>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</si>
  <si>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</si>
  <si>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</si>
  <si>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</si>
  <si>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</si>
  <si>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</si>
  <si>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</si>
  <si>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</si>
  <si>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</si>
  <si>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</si>
  <si>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</si>
  <si>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</si>
  <si>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</si>
  <si>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</si>
  <si>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</si>
  <si>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</si>
  <si>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</si>
  <si>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</si>
  <si>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</si>
  <si>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</si>
  <si>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</si>
  <si>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</si>
  <si>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</si>
  <si>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</si>
  <si>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</si>
  <si>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</si>
  <si>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</si>
  <si>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</si>
  <si>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</si>
  <si>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</si>
  <si>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</si>
  <si>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</si>
  <si>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</si>
  <si>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</si>
  <si>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</si>
  <si>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</si>
  <si>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</si>
  <si>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</si>
  <si>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</si>
  <si>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</si>
  <si>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</si>
  <si>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</si>
  <si>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</si>
  <si>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</si>
  <si>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</si>
  <si>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</si>
  <si>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</si>
  <si>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</si>
  <si>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</si>
  <si>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</si>
  <si>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</si>
  <si>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</si>
  <si>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</si>
  <si>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</si>
  <si>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</si>
  <si>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</si>
  <si>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</si>
  <si>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</si>
  <si>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</si>
  <si>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</si>
  <si>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</si>
  <si>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</si>
  <si>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</si>
  <si>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</si>
  <si>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</si>
  <si>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</si>
  <si>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</si>
  <si>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</si>
  <si>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</si>
  <si>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</si>
  <si>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</si>
  <si>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</si>
  <si>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</si>
  <si>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</si>
  <si>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</si>
  <si>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</si>
  <si>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</si>
  <si>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</si>
  <si>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</si>
  <si>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</si>
  <si>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</si>
  <si>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</si>
  <si>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</si>
  <si>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</si>
  <si>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</si>
  <si>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</si>
  <si>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</si>
  <si>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</si>
  <si>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</si>
  <si>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</si>
  <si>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</si>
  <si>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</si>
  <si>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</si>
  <si>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</si>
  <si>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</si>
  <si>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</si>
  <si>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</si>
  <si>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</si>
  <si>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</si>
  <si>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</si>
  <si>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</si>
  <si>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</si>
  <si>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</si>
  <si>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</si>
  <si>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</si>
  <si>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</si>
  <si>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</si>
  <si>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</si>
  <si>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</si>
  <si>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</si>
  <si>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</si>
  <si>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</si>
  <si>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</si>
  <si>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</si>
  <si>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</si>
  <si>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</si>
  <si>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</si>
  <si>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</si>
  <si>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</si>
  <si>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</si>
  <si>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</si>
  <si>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</si>
  <si>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</si>
  <si>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</si>
  <si>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</si>
  <si>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</si>
  <si>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</si>
  <si>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</si>
  <si>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</si>
  <si>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</si>
  <si>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</si>
  <si>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</si>
  <si>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</si>
  <si>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</si>
  <si>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</si>
  <si>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</si>
  <si>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</si>
  <si>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</si>
  <si>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</si>
  <si>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</si>
  <si>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</si>
  <si>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</si>
  <si>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</si>
  <si>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</si>
  <si>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</si>
  <si>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</si>
  <si>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</si>
  <si>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</si>
  <si>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</si>
  <si>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</si>
  <si>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</si>
  <si>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</si>
  <si>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</si>
  <si>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</si>
  <si>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</si>
  <si>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</si>
  <si>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</si>
  <si>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</si>
  <si>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</si>
  <si>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</si>
  <si>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</si>
  <si>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</si>
  <si>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</si>
  <si>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</si>
  <si>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</si>
  <si>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</si>
  <si>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</si>
  <si>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</si>
  <si>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</si>
  <si>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</si>
  <si>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</si>
  <si>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</si>
  <si>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</si>
  <si>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</si>
  <si>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</si>
  <si>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</si>
  <si>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</si>
  <si>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</si>
  <si>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</si>
  <si>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</si>
  <si>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</si>
  <si>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</si>
  <si>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</si>
  <si>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</si>
  <si>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</si>
  <si>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</si>
  <si>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</si>
  <si>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</si>
  <si>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</si>
  <si>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</si>
  <si>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</si>
  <si>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</si>
  <si>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</si>
  <si>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</si>
  <si>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</si>
  <si>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</si>
  <si>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</si>
  <si>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</si>
  <si>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</si>
  <si>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</si>
  <si>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</si>
  <si>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</si>
  <si>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</si>
  <si>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</si>
  <si>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</si>
  <si>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</si>
  <si>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</si>
  <si>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</si>
  <si>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</si>
  <si>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</si>
  <si>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</si>
  <si>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</si>
  <si>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</si>
  <si>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</si>
  <si>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</si>
  <si>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</si>
  <si>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</si>
  <si>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</si>
  <si>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</si>
  <si>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</si>
  <si>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</si>
  <si>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</si>
  <si>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</si>
  <si>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</si>
  <si>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</si>
  <si>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</si>
  <si>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</si>
  <si>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</si>
  <si>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</si>
  <si>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</si>
  <si>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</si>
  <si>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</si>
  <si>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</si>
  <si>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</si>
  <si>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</si>
  <si>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</si>
  <si>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</si>
  <si>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</si>
  <si>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</si>
  <si>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</si>
  <si>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</si>
  <si>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</si>
  <si>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</si>
  <si>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</si>
  <si>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</si>
  <si>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</si>
  <si>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</si>
  <si>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</si>
  <si>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</si>
  <si>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</si>
  <si>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</si>
  <si>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</si>
  <si>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</si>
  <si>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</si>
  <si>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</si>
  <si>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</si>
  <si>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</si>
  <si>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</si>
  <si>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</si>
  <si>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</si>
  <si>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</si>
  <si>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</si>
  <si>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</si>
  <si>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</si>
  <si>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</si>
  <si>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</si>
  <si>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</si>
  <si>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</si>
  <si>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</si>
  <si>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</si>
  <si>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</si>
  <si>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</si>
  <si>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</si>
  <si>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</si>
  <si>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</si>
  <si>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</si>
  <si>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</si>
  <si>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</si>
  <si>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</si>
  <si>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</si>
  <si>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</si>
  <si>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</si>
  <si>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</si>
  <si>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</si>
  <si>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</si>
  <si>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</si>
  <si>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</si>
  <si>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</si>
  <si>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</si>
  <si>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</si>
  <si>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</si>
  <si>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</si>
  <si>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</si>
  <si>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</si>
  <si>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</si>
  <si>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</si>
  <si>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</si>
  <si>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</si>
  <si>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</si>
  <si>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</si>
  <si>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</si>
  <si>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</si>
  <si>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</si>
  <si>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</si>
  <si>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</si>
  <si>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</si>
  <si>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</si>
  <si>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</si>
  <si>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</si>
  <si>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</si>
  <si>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</si>
  <si>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</si>
  <si>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</si>
  <si>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</si>
  <si>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</si>
  <si>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</si>
  <si>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</si>
  <si>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</si>
  <si>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</si>
  <si>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</si>
  <si>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</si>
  <si>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</si>
  <si>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</si>
  <si>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</si>
  <si>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</si>
  <si>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</si>
  <si>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</si>
  <si>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</si>
  <si>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</si>
  <si>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</si>
  <si>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</si>
  <si>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</si>
  <si>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</si>
  <si>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</si>
  <si>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</si>
  <si>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</si>
  <si>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</si>
  <si>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</si>
  <si>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</si>
  <si>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</si>
  <si>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</si>
  <si>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</si>
  <si>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</si>
  <si>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</si>
  <si>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</si>
  <si>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</si>
  <si>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</si>
  <si>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</si>
  <si>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</si>
  <si>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</si>
  <si>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</si>
  <si>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</si>
  <si>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</si>
  <si>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</si>
  <si>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</si>
  <si>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</si>
  <si>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</si>
  <si>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</si>
  <si>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</si>
  <si>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</si>
  <si>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</si>
  <si>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</si>
  <si>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</si>
  <si>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</si>
  <si>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</si>
  <si>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</si>
  <si>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</si>
  <si>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</si>
  <si>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</si>
  <si>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</si>
  <si>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</si>
  <si>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</si>
  <si>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</si>
  <si>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</si>
  <si>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</si>
  <si>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</si>
  <si>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</si>
  <si>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</si>
  <si>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</si>
  <si>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</si>
  <si>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</si>
  <si>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</si>
  <si>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</si>
  <si>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</si>
  <si>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</si>
  <si>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</si>
  <si>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</si>
  <si>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</si>
  <si>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</si>
  <si>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</si>
  <si>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</si>
  <si>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</si>
  <si>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</si>
  <si>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</si>
  <si>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</si>
  <si>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</si>
  <si>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</si>
  <si>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</si>
  <si>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</si>
  <si>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</si>
  <si>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</si>
  <si>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</si>
  <si>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</si>
  <si>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</si>
  <si>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</si>
  <si>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</si>
  <si>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</si>
  <si>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</si>
  <si>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</si>
  <si>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</si>
  <si>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</si>
  <si>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</si>
  <si>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</si>
  <si>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</si>
  <si>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</si>
  <si>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</si>
  <si>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</si>
  <si>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</si>
  <si>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</si>
  <si>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</si>
  <si>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</si>
  <si>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</si>
  <si>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</si>
  <si>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</si>
  <si>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</si>
  <si>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</si>
  <si>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</si>
  <si>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</si>
  <si>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</si>
  <si>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</si>
  <si>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</si>
  <si>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</si>
  <si>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</si>
  <si>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</si>
  <si>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</si>
  <si>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</si>
  <si>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</si>
  <si>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</si>
  <si>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</si>
  <si>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</si>
  <si>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</si>
  <si>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</si>
  <si>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</si>
  <si>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</si>
  <si>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</si>
  <si>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</si>
  <si>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</si>
  <si>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</si>
  <si>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</si>
  <si>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</si>
  <si>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</si>
  <si>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</si>
  <si>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</si>
  <si>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</si>
  <si>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</si>
  <si>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</si>
  <si>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</si>
  <si>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</si>
  <si>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</si>
  <si>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</si>
  <si>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</si>
  <si>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</si>
  <si>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</si>
  <si>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</si>
  <si>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</si>
  <si>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</si>
  <si>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</si>
  <si>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</si>
  <si>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</si>
  <si>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</si>
  <si>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</si>
  <si>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</si>
  <si>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</si>
  <si>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</si>
  <si>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</si>
  <si>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</si>
  <si>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</si>
  <si>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</si>
  <si>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</si>
  <si>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</si>
  <si>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</si>
  <si>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</si>
  <si>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</si>
  <si>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</si>
  <si>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</si>
  <si>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</si>
  <si>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</si>
  <si>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</si>
  <si>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</si>
  <si>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</si>
  <si>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</si>
  <si>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</si>
  <si>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</si>
  <si>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</si>
  <si>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</si>
  <si>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</si>
  <si>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</si>
  <si>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</si>
  <si>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</si>
  <si>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</si>
  <si>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</si>
  <si>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</si>
  <si>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</si>
  <si>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</si>
  <si>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</si>
  <si>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</si>
  <si>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</si>
  <si>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</si>
  <si>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</si>
  <si>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</si>
  <si>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</si>
  <si>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</si>
  <si>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</si>
  <si>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</si>
  <si>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</si>
  <si>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</si>
  <si>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</si>
  <si>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</si>
  <si>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</si>
  <si>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</si>
  <si>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</si>
  <si>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</si>
  <si>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</si>
  <si>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</si>
  <si>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</si>
  <si>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</si>
  <si>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</si>
  <si>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</si>
  <si>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</si>
  <si>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</si>
  <si>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</si>
  <si>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</si>
  <si>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</si>
  <si>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</si>
  <si>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</si>
  <si>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</si>
  <si>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</si>
  <si>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</si>
  <si>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</si>
  <si>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</si>
  <si>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</si>
  <si>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</si>
  <si>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</si>
  <si>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</si>
  <si>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</si>
  <si>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</si>
  <si>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</si>
  <si>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</si>
  <si>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</si>
  <si>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</si>
  <si>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</si>
  <si>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</si>
  <si>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</si>
  <si>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</si>
  <si>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</si>
  <si>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</si>
  <si>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</si>
  <si>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</si>
  <si>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</si>
  <si>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</si>
  <si>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</si>
  <si>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</si>
  <si>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</si>
  <si>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</si>
  <si>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</si>
  <si>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</si>
  <si>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</si>
  <si>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</si>
  <si>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</si>
  <si>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</si>
  <si>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</si>
  <si>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</si>
  <si>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</si>
  <si>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</si>
  <si>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</si>
  <si>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</si>
  <si>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</si>
  <si>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</si>
  <si>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</si>
  <si>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</si>
  <si>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</si>
  <si>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</si>
  <si>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</si>
  <si>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</si>
  <si>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</si>
  <si>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</si>
  <si>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</si>
  <si>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</si>
  <si>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</si>
  <si>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</si>
  <si>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</si>
  <si>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</si>
  <si>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</si>
  <si>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</si>
  <si>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</si>
  <si>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</si>
  <si>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</si>
  <si>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</si>
  <si>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</si>
  <si>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</si>
  <si>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</si>
  <si>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</si>
  <si>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</si>
  <si>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</si>
  <si>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</si>
  <si>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</si>
  <si>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</si>
  <si>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</si>
  <si>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</si>
  <si>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</si>
  <si>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</si>
  <si>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</si>
  <si>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</si>
  <si>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</si>
  <si>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</si>
  <si>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</si>
  <si>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</si>
  <si>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</si>
  <si>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</si>
  <si>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</si>
  <si>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</si>
  <si>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</si>
  <si>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</si>
  <si>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</si>
  <si>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</si>
  <si>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</si>
  <si>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</si>
  <si>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</si>
  <si>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</si>
  <si>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</si>
  <si>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</si>
  <si>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</si>
  <si>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</si>
  <si>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</si>
  <si>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</si>
  <si>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</si>
  <si>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</si>
  <si>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</si>
  <si>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</si>
  <si>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</si>
  <si>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</si>
  <si>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</si>
  <si>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</si>
  <si>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</si>
  <si>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</si>
  <si>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</si>
  <si>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</si>
  <si>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</si>
  <si>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</si>
  <si>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</si>
  <si>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</si>
  <si>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</si>
  <si>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</si>
  <si>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</si>
  <si>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</si>
  <si>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</si>
  <si>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</si>
  <si>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</si>
  <si>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</si>
  <si>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</si>
  <si>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</si>
  <si>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</si>
  <si>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</si>
  <si>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</si>
  <si>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</si>
  <si>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</si>
  <si>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</si>
  <si>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</si>
  <si>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</si>
  <si>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</si>
  <si>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</si>
  <si>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</si>
  <si>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</si>
  <si>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</si>
  <si>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</si>
  <si>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</si>
  <si>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</si>
  <si>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</si>
  <si>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</si>
  <si>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</si>
  <si>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</si>
  <si>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</si>
  <si>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</si>
  <si>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</si>
  <si>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</si>
  <si>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</si>
  <si>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</si>
  <si>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</si>
  <si>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</si>
  <si>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</si>
  <si>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</si>
  <si>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</si>
  <si>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</si>
  <si>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</si>
  <si>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</si>
  <si>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</si>
  <si>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</si>
  <si>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</si>
  <si>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</si>
  <si>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</si>
  <si>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</si>
  <si>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</si>
  <si>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</si>
  <si>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</si>
  <si>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</si>
  <si>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</si>
  <si>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</si>
  <si>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</si>
  <si>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</si>
  <si>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</si>
  <si>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</si>
  <si>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</si>
  <si>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</si>
  <si>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</si>
  <si>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</si>
  <si>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</si>
  <si>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</si>
  <si>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</si>
  <si>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</si>
  <si>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</si>
  <si>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</si>
  <si>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</si>
  <si>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</si>
  <si>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</si>
  <si>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</si>
  <si>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</si>
  <si>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</si>
  <si>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</si>
  <si>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</si>
  <si>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</si>
  <si>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</si>
  <si>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</si>
  <si>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</si>
  <si>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</si>
  <si>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</si>
  <si>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</si>
  <si>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</si>
  <si>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</si>
  <si>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</si>
  <si>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</si>
  <si>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</si>
  <si>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</si>
  <si>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</si>
  <si>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</si>
  <si>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</si>
  <si>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</si>
  <si>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</si>
  <si>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</si>
  <si>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</si>
  <si>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</si>
  <si>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</si>
  <si>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</si>
  <si>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</si>
  <si>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</si>
  <si>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</si>
  <si>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</si>
  <si>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</si>
  <si>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</si>
  <si>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</si>
  <si>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</si>
  <si>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</si>
  <si>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</si>
  <si>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</si>
  <si>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</si>
  <si>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</si>
  <si>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</si>
  <si>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</si>
  <si>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</si>
  <si>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</si>
  <si>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</si>
  <si>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</si>
  <si>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</si>
  <si>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</si>
  <si>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</si>
  <si>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</si>
  <si>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</si>
  <si>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</si>
  <si>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</si>
  <si>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</si>
  <si>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</si>
  <si>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</si>
  <si>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</si>
  <si>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</si>
  <si>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</si>
  <si>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</si>
  <si>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</si>
  <si>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</si>
  <si>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</si>
  <si>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</si>
  <si>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</si>
  <si>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</si>
  <si>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</si>
  <si>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</si>
  <si>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</si>
  <si>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</si>
  <si>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</si>
  <si>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</si>
  <si>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</si>
  <si>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</si>
  <si>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</si>
  <si>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</si>
  <si>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</si>
  <si>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</si>
  <si>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</si>
  <si>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</si>
  <si>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</si>
  <si>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</si>
  <si>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</si>
  <si>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</si>
  <si>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</si>
  <si>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</si>
  <si>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</si>
  <si>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</si>
  <si>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</si>
  <si>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</si>
  <si>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</si>
  <si>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</si>
  <si>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</si>
  <si>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</si>
  <si>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</si>
  <si>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</si>
  <si>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</si>
  <si>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</si>
  <si>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</si>
  <si>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</si>
  <si>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</si>
  <si>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</si>
  <si>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</si>
  <si>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</si>
  <si>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</si>
  <si>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</si>
  <si>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</si>
  <si>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</si>
  <si>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</si>
  <si>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</si>
  <si>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</si>
  <si>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</si>
  <si>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</si>
  <si>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</si>
  <si>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</si>
  <si>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</si>
  <si>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</si>
  <si>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</si>
  <si>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</si>
  <si>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</si>
  <si>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</si>
  <si>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</si>
  <si>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</si>
  <si>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</si>
  <si>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</si>
  <si>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</si>
  <si>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</si>
  <si>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</si>
  <si>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</si>
  <si>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</si>
  <si>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</si>
  <si>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</si>
  <si>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</si>
  <si>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</si>
  <si>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</si>
  <si>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</si>
  <si>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</si>
  <si>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</si>
  <si>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</si>
  <si>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</si>
  <si>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</si>
  <si>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</si>
  <si>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</si>
  <si>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</si>
  <si>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</si>
  <si>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</si>
  <si>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</si>
  <si>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</si>
  <si>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</si>
  <si>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</si>
  <si>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</si>
  <si>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</si>
  <si>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</si>
  <si>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</si>
  <si>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</si>
  <si>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</si>
  <si>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</si>
  <si>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</si>
  <si>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</si>
  <si>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</si>
  <si>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</si>
  <si>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</si>
  <si>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</si>
  <si>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</si>
  <si>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</si>
  <si>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</si>
  <si>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</si>
  <si>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</si>
  <si>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</si>
  <si>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</si>
  <si>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</si>
  <si>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</si>
  <si>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</si>
  <si>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</si>
  <si>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</si>
  <si>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</si>
  <si>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</si>
  <si>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</si>
  <si>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</si>
  <si>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</si>
  <si>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</si>
  <si>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</si>
  <si>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</si>
  <si>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</si>
  <si>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</si>
  <si>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</si>
  <si>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</si>
  <si>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</si>
  <si>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</si>
  <si>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</si>
  <si>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</si>
  <si>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</si>
  <si>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</si>
  <si>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</si>
  <si>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</si>
  <si>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</si>
  <si>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</si>
  <si>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</si>
  <si>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</si>
  <si>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</si>
  <si>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</si>
  <si>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</si>
  <si>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</si>
  <si>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</si>
  <si>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</si>
  <si>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</si>
  <si>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</si>
  <si>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</si>
  <si>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</si>
  <si>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</si>
  <si>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</si>
  <si>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</si>
  <si>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</si>
  <si>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</si>
  <si>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</si>
  <si>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</si>
  <si>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</si>
  <si>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</si>
  <si>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</si>
  <si>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</si>
  <si>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</si>
  <si>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</si>
  <si>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</si>
  <si>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</si>
  <si>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</si>
  <si>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</si>
  <si>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</si>
  <si>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</si>
  <si>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</si>
  <si>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</si>
  <si>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</si>
  <si>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</si>
  <si>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</si>
  <si>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</si>
  <si>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</si>
  <si>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</si>
  <si>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</si>
  <si>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</si>
  <si>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</si>
  <si>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</si>
  <si>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</si>
  <si>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</si>
  <si>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</si>
  <si>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</si>
  <si>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</si>
  <si>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</si>
  <si>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</si>
  <si>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</si>
  <si>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</si>
  <si>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</si>
  <si>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</si>
  <si>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</si>
  <si>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</si>
  <si>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</si>
  <si>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</si>
  <si>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</si>
  <si>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</si>
  <si>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</si>
  <si>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</si>
  <si>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</si>
  <si>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</si>
  <si>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</si>
  <si>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</si>
  <si>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</si>
  <si>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</si>
  <si>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</si>
  <si>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</si>
  <si>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</si>
  <si>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</si>
  <si>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</si>
  <si>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</si>
  <si>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</si>
  <si>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</si>
  <si>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</si>
  <si>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</si>
  <si>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</si>
  <si>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</si>
  <si>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</si>
  <si>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</si>
  <si>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</si>
  <si>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</si>
  <si>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</si>
  <si>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</si>
  <si>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</si>
  <si>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</si>
  <si>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</si>
  <si>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</si>
  <si>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</si>
  <si>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</si>
  <si>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</si>
  <si>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</si>
  <si>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</si>
  <si>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</si>
  <si>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</si>
  <si>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</si>
  <si>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</si>
  <si>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</si>
  <si>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</si>
  <si>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</si>
  <si>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</si>
  <si>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</si>
  <si>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</si>
  <si>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</si>
  <si>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</si>
  <si>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</si>
  <si>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</si>
  <si>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</si>
  <si>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</si>
  <si>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</si>
  <si>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</si>
  <si>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</si>
  <si>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</si>
  <si>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</si>
  <si>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</si>
  <si>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</si>
  <si>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</si>
  <si>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</si>
  <si>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</si>
  <si>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</si>
  <si>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</si>
  <si>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</si>
  <si>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</si>
  <si>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</si>
  <si>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</si>
  <si>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</si>
  <si>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</si>
  <si>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</si>
  <si>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</si>
  <si>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</si>
  <si>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</si>
  <si>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</si>
  <si>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</si>
  <si>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</si>
  <si>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</si>
  <si>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</si>
  <si>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</si>
  <si>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</si>
  <si>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</si>
  <si>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</si>
  <si>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</si>
  <si>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</si>
  <si>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</si>
  <si>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</si>
  <si>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</si>
  <si>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</si>
  <si>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</si>
  <si>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</si>
  <si>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</si>
  <si>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</si>
  <si>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</si>
  <si>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</si>
  <si>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</si>
  <si>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</si>
  <si>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</si>
  <si>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</si>
  <si>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</si>
  <si>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</si>
  <si>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</si>
  <si>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</si>
  <si>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</si>
  <si>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</si>
  <si>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</si>
  <si>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</si>
  <si>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</si>
  <si>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</si>
  <si>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</si>
  <si>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</si>
  <si>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</si>
  <si>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</si>
  <si>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</si>
  <si>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</si>
  <si>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</si>
  <si>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</si>
  <si>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</si>
  <si>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</si>
  <si>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</si>
  <si>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</si>
  <si>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</si>
  <si>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</si>
  <si>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</si>
  <si>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</si>
  <si>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</si>
  <si>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</si>
  <si>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</si>
  <si>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</si>
  <si>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</si>
  <si>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</si>
  <si>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</si>
  <si>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</si>
  <si>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</si>
  <si>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</si>
  <si>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</si>
  <si>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</si>
  <si>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</si>
  <si>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</si>
  <si>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</si>
  <si>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</si>
  <si>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</si>
  <si>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</si>
  <si>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</si>
  <si>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</si>
  <si>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</si>
  <si>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</si>
  <si>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</si>
  <si>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</si>
  <si>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</si>
  <si>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</si>
  <si>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</si>
  <si>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</si>
  <si>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</si>
  <si>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</si>
  <si>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</si>
  <si>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</si>
  <si>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</si>
  <si>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</si>
  <si>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</si>
  <si>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</si>
  <si>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</si>
  <si>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</si>
  <si>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</si>
  <si>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</si>
  <si>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</si>
  <si>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</si>
  <si>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</si>
  <si>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</si>
  <si>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</si>
  <si>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</si>
  <si>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</si>
  <si>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</si>
  <si>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</si>
  <si>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</si>
  <si>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</si>
  <si>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</si>
  <si>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</si>
  <si>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</si>
  <si>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</si>
  <si>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</si>
  <si>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</si>
  <si>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</si>
  <si>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</si>
  <si>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</si>
  <si>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</si>
  <si>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</si>
  <si>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</si>
  <si>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</si>
  <si>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</si>
  <si>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</si>
  <si>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</si>
  <si>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</si>
  <si>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</si>
  <si>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</si>
  <si>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</si>
  <si>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</si>
  <si>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</si>
  <si>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</si>
  <si>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</si>
  <si>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</si>
  <si>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</si>
  <si>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</si>
  <si>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</si>
  <si>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</si>
  <si>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</si>
  <si>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</si>
  <si>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</si>
  <si>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</si>
  <si>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</si>
  <si>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</si>
  <si>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</si>
  <si>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</si>
  <si>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</si>
  <si>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</si>
  <si>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</si>
  <si>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</si>
  <si>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</si>
  <si>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</si>
  <si>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</si>
  <si>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</si>
  <si>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</si>
  <si>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</si>
  <si>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</si>
  <si>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</si>
  <si>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</si>
  <si>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</si>
  <si>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</si>
  <si>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</si>
  <si>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</si>
  <si>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</si>
  <si>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</si>
  <si>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</si>
  <si>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</si>
  <si>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</si>
  <si>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</si>
  <si>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</si>
  <si>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</si>
  <si>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</si>
  <si>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</si>
  <si>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</si>
  <si>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</si>
  <si>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</si>
  <si>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</si>
  <si>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</si>
  <si>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</si>
  <si>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</si>
  <si>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</si>
  <si>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</si>
  <si>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</si>
  <si>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</si>
  <si>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</si>
  <si>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</si>
  <si>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</si>
  <si>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</si>
  <si>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</si>
  <si>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</si>
  <si>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</si>
  <si>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</si>
  <si>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</si>
  <si>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</si>
  <si>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</si>
  <si>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</si>
  <si>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</si>
  <si>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</si>
  <si>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</si>
  <si>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</si>
  <si>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</si>
  <si>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</si>
  <si>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</si>
  <si>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</si>
  <si>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</si>
  <si>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</si>
  <si>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</si>
  <si>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</si>
  <si>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</si>
  <si>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</si>
  <si>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</si>
  <si>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</si>
  <si>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</si>
  <si>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</si>
  <si>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</si>
  <si>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</si>
  <si>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</si>
  <si>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</si>
  <si>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</si>
  <si>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</si>
  <si>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</si>
  <si>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</si>
  <si>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</si>
  <si>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</si>
  <si>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</si>
  <si>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</si>
  <si>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</si>
  <si>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</si>
  <si>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</si>
  <si>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</si>
  <si>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</si>
  <si>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</si>
  <si>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</si>
  <si>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</si>
  <si>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</si>
  <si>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</si>
  <si>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</si>
  <si>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</si>
  <si>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</si>
  <si>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</si>
  <si>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</si>
  <si>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</si>
  <si>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</si>
  <si>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</si>
  <si>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</si>
  <si>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</si>
  <si>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</si>
  <si>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</si>
  <si>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</si>
  <si>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</si>
  <si>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</si>
  <si>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</si>
  <si>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</si>
  <si>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</si>
  <si>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</si>
  <si>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</si>
  <si>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</si>
  <si>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</si>
  <si>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</si>
  <si>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</si>
  <si>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</si>
  <si>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</si>
  <si>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</si>
  <si>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</si>
  <si>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</si>
  <si>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</si>
  <si>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</si>
  <si>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</si>
  <si>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</si>
  <si>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</si>
  <si>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</si>
  <si>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</si>
  <si>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</si>
  <si>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</si>
  <si>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</si>
  <si>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</si>
  <si>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</si>
  <si>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</si>
  <si>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</si>
  <si>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</si>
  <si>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</si>
  <si>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</si>
  <si>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</si>
  <si>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</si>
  <si>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</si>
  <si>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</si>
  <si>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</si>
  <si>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</si>
  <si>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</si>
  <si>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</si>
  <si>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</si>
  <si>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</si>
  <si>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</si>
  <si>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</si>
  <si>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</si>
  <si>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</si>
  <si>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</si>
  <si>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</si>
  <si>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</si>
  <si>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</si>
  <si>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</si>
  <si>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</si>
  <si>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</si>
  <si>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</si>
  <si>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</si>
  <si>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</si>
  <si>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</si>
  <si>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</si>
  <si>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</si>
  <si>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</si>
  <si>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</si>
  <si>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</si>
  <si>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</si>
  <si>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</si>
  <si>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</si>
  <si>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</si>
  <si>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</si>
  <si>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</si>
  <si>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</si>
  <si>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</si>
  <si>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</si>
  <si>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</si>
  <si>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</si>
  <si>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</si>
  <si>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</si>
  <si>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</si>
  <si>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</si>
  <si>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</si>
  <si>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</si>
  <si>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</si>
  <si>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</si>
  <si>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</si>
  <si>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</si>
  <si>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</si>
  <si>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</si>
  <si>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</si>
  <si>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</si>
  <si>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</si>
  <si>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</si>
  <si>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</si>
  <si>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</si>
  <si>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</si>
  <si>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</si>
  <si>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</si>
  <si>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</si>
  <si>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</si>
  <si>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</si>
  <si>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</si>
  <si>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</si>
  <si>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</si>
  <si>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</si>
  <si>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</si>
  <si>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</si>
  <si>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</si>
  <si>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</si>
  <si>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</si>
  <si>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</si>
  <si>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</si>
  <si>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</si>
  <si>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</si>
  <si>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</si>
  <si>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</si>
  <si>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</si>
  <si>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</si>
  <si>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</si>
  <si>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</si>
  <si>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</si>
  <si>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</si>
  <si>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</si>
  <si>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</si>
  <si>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</si>
  <si>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</si>
  <si>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</si>
  <si>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</si>
  <si>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</si>
  <si>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</si>
  <si>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</si>
  <si>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</si>
  <si>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</si>
  <si>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</si>
  <si>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</si>
  <si>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</si>
  <si>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</si>
  <si>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</si>
  <si>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</si>
  <si>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</si>
  <si>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</si>
  <si>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</si>
  <si>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</si>
  <si>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</si>
  <si>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</si>
  <si>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</si>
  <si>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</si>
  <si>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</si>
  <si>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</si>
  <si>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</si>
  <si>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</si>
  <si>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</si>
  <si>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</si>
  <si>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</si>
  <si>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</si>
  <si>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</si>
  <si>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</si>
  <si>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</si>
  <si>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</si>
  <si>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</si>
  <si>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</si>
  <si>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</si>
  <si>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</si>
  <si>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</si>
  <si>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</si>
  <si>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</si>
  <si>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</si>
  <si>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</si>
  <si>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</si>
  <si>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</si>
  <si>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</si>
  <si>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</si>
  <si>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</si>
  <si>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</si>
  <si>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</si>
  <si>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</si>
  <si>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</si>
  <si>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</si>
  <si>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</si>
  <si>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</si>
  <si>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</si>
  <si>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</si>
  <si>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</si>
  <si>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</si>
  <si>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</si>
  <si>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</si>
  <si>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</si>
  <si>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</si>
  <si>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</si>
  <si>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</si>
  <si>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</si>
  <si>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</si>
  <si>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</si>
  <si>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</si>
  <si>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</si>
  <si>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</si>
  <si>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</si>
  <si>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</si>
  <si>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</si>
  <si>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</si>
  <si>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</si>
  <si>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</si>
  <si>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</si>
  <si>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</si>
  <si>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</si>
  <si>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</si>
  <si>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</si>
  <si>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</si>
  <si>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</si>
  <si>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</si>
  <si>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</si>
  <si>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</si>
  <si>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</si>
  <si>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</si>
  <si>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</si>
  <si>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</si>
  <si>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</si>
  <si>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</si>
  <si>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</si>
  <si>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</si>
  <si>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</si>
  <si>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</si>
  <si>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</si>
  <si>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</si>
  <si>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</si>
  <si>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</si>
  <si>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</si>
  <si>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</si>
  <si>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</si>
  <si>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</si>
  <si>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</si>
  <si>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</si>
  <si>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</si>
  <si>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</si>
  <si>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</si>
  <si>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</si>
  <si>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</si>
  <si>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</si>
  <si>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</si>
  <si>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</si>
  <si>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</si>
  <si>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</si>
  <si>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</si>
  <si>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</si>
  <si>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</si>
  <si>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</si>
  <si>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</si>
  <si>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</si>
  <si>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</si>
  <si>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</si>
  <si>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</si>
  <si>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</si>
  <si>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</si>
  <si>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</si>
  <si>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</si>
  <si>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</si>
  <si>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</si>
  <si>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</si>
  <si>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</si>
  <si>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</si>
  <si>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</si>
  <si>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</si>
  <si>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</si>
  <si>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</si>
  <si>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</si>
  <si>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</si>
  <si>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</si>
  <si>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</si>
  <si>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</si>
  <si>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</si>
  <si>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</si>
  <si>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</si>
  <si>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</si>
  <si>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</si>
  <si>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</si>
  <si>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</si>
  <si>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</si>
  <si>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</si>
  <si>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</si>
  <si>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</si>
  <si>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</si>
  <si>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</si>
  <si>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</si>
  <si>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</si>
  <si>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</si>
  <si>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</si>
  <si>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</si>
  <si>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</si>
  <si>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</si>
  <si>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</si>
  <si>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</si>
  <si>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</si>
  <si>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</si>
  <si>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</si>
  <si>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</si>
  <si>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</si>
  <si>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</si>
  <si>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</si>
  <si>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</si>
  <si>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</si>
  <si>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</si>
  <si>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</si>
  <si>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</si>
  <si>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</si>
  <si>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</si>
  <si>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</si>
  <si>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</si>
  <si>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</si>
  <si>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</si>
  <si>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</si>
  <si>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</si>
  <si>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</si>
  <si>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</si>
  <si>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</si>
  <si>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</si>
  <si>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</si>
  <si>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</si>
  <si>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</si>
  <si>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</si>
  <si>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</si>
  <si>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</si>
  <si>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</si>
  <si>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</si>
  <si>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</si>
  <si>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</si>
  <si>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</si>
  <si>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</si>
  <si>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</si>
  <si>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</si>
  <si>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</si>
  <si>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</si>
  <si>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</si>
  <si>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</si>
  <si>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</si>
  <si>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</si>
  <si>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</si>
  <si>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</si>
  <si>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</si>
  <si>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</si>
  <si>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</si>
  <si>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</si>
  <si>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</si>
  <si>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</si>
  <si>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</si>
  <si>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</si>
  <si>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</si>
  <si>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</si>
  <si>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</si>
  <si>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</si>
  <si>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</si>
  <si>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</si>
  <si>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</si>
  <si>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</si>
  <si>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</si>
  <si>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</si>
  <si>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</si>
  <si>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</si>
  <si>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</si>
  <si>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</si>
  <si>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</si>
  <si>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</si>
  <si>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</si>
  <si>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</si>
  <si>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</si>
  <si>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</si>
  <si>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</si>
  <si>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</si>
  <si>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</si>
  <si>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</si>
  <si>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</si>
  <si>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</si>
  <si>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</si>
  <si>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</si>
  <si>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</si>
  <si>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</si>
  <si>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</si>
  <si>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</si>
  <si>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</si>
  <si>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</si>
  <si>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</si>
  <si>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</si>
  <si>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</si>
  <si>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</si>
  <si>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</si>
  <si>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</si>
  <si>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</si>
  <si>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</si>
  <si>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</si>
  <si>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</si>
  <si>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</si>
  <si>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</si>
  <si>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</si>
  <si>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</si>
  <si>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</si>
  <si>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</si>
  <si>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</si>
  <si>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</si>
  <si>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</si>
  <si>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</si>
  <si>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</si>
  <si>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</si>
  <si>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</si>
  <si>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</si>
  <si>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</si>
  <si>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</si>
  <si>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</si>
  <si>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</si>
  <si>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</si>
  <si>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</si>
  <si>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</si>
  <si>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</si>
  <si>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</si>
  <si>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</si>
  <si>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</si>
  <si>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</si>
  <si>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</si>
  <si>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</si>
  <si>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</si>
  <si>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</si>
  <si>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</si>
  <si>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</si>
  <si>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</si>
  <si>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</si>
  <si>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</si>
  <si>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</si>
  <si>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</si>
  <si>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</si>
  <si>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</si>
  <si>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</si>
  <si>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</si>
  <si>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</si>
  <si>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</si>
  <si>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</si>
  <si>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</si>
  <si>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</si>
  <si>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</si>
  <si>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</si>
  <si>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</si>
  <si>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</si>
  <si>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</si>
  <si>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</si>
  <si>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</si>
  <si>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</si>
  <si>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</si>
  <si>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</si>
  <si>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</si>
  <si>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</si>
  <si>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</si>
  <si>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</si>
  <si>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</si>
  <si>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</si>
  <si>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</si>
  <si>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</si>
  <si>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</si>
  <si>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</si>
  <si>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</si>
  <si>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</si>
  <si>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</si>
  <si>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</si>
  <si>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</si>
  <si>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</si>
  <si>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</si>
  <si>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</si>
  <si>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</si>
  <si>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</si>
  <si>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</si>
  <si>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</si>
  <si>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</si>
  <si>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</si>
  <si>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</si>
  <si>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</si>
  <si>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</si>
  <si>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</si>
  <si>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</si>
  <si>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</si>
  <si>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</si>
  <si>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</si>
  <si>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</si>
  <si>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</si>
  <si>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</si>
  <si>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</si>
  <si>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</si>
  <si>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</si>
  <si>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</si>
  <si>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</si>
  <si>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</si>
  <si>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</si>
  <si>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</si>
  <si>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</si>
  <si>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</si>
  <si>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</si>
  <si>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</si>
  <si>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</si>
  <si>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</si>
  <si>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</si>
  <si>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</si>
  <si>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</si>
  <si>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</si>
  <si>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</si>
  <si>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</si>
  <si>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</si>
  <si>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</si>
  <si>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</si>
  <si>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</si>
  <si>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</si>
  <si>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</si>
  <si>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</si>
  <si>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</si>
  <si>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</si>
  <si>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</si>
  <si>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</si>
  <si>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</si>
  <si>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</si>
  <si>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</si>
  <si>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</si>
  <si>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</si>
  <si>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</si>
  <si>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</si>
  <si>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</si>
  <si>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</si>
  <si>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</si>
  <si>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</si>
  <si>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</si>
  <si>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</si>
  <si>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</si>
  <si>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</si>
  <si>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</si>
  <si>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</si>
  <si>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</si>
  <si>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</si>
  <si>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</si>
  <si>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</si>
  <si>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</si>
  <si>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</si>
  <si>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</si>
  <si>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</si>
  <si>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</si>
  <si>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</si>
  <si>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</si>
  <si>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</si>
  <si>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</si>
  <si>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</si>
  <si>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</si>
  <si>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</si>
  <si>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</si>
  <si>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</si>
  <si>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</si>
  <si>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</si>
  <si>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</si>
  <si>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</si>
  <si>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</si>
  <si>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</si>
  <si>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</si>
  <si>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</si>
  <si>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</si>
  <si>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</si>
  <si>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</si>
  <si>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</si>
  <si>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</si>
  <si>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</si>
  <si>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</si>
  <si>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</si>
  <si>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</si>
  <si>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</si>
  <si>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</si>
  <si>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</si>
  <si>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</si>
  <si>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</si>
  <si>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</si>
  <si>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</si>
  <si>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</si>
  <si>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</si>
  <si>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</si>
  <si>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</si>
  <si>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</si>
  <si>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</si>
  <si>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</si>
  <si>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</si>
  <si>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</si>
  <si>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</si>
  <si>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</si>
  <si>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</si>
  <si>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</si>
  <si>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</si>
  <si>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</si>
  <si>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</si>
  <si>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</si>
  <si>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</si>
  <si>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</si>
  <si>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</si>
  <si>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</si>
  <si>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</si>
  <si>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</si>
  <si>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</si>
  <si>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</si>
  <si>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</si>
  <si>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</si>
  <si>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</si>
  <si>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</si>
  <si>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</si>
  <si>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</si>
  <si>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</si>
  <si>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</si>
  <si>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</si>
  <si>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</si>
  <si>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</si>
  <si>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</si>
  <si>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</si>
  <si>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</si>
  <si>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</si>
  <si>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</si>
  <si>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</si>
  <si>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</si>
  <si>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</si>
  <si>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</si>
  <si>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</si>
  <si>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</si>
  <si>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</si>
  <si>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</si>
  <si>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</si>
  <si>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</si>
  <si>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</si>
  <si>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</si>
  <si>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</si>
  <si>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</si>
  <si>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</si>
  <si>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</si>
  <si>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</si>
  <si>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</si>
  <si>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</si>
  <si>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</si>
  <si>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</si>
  <si>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</si>
  <si>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</si>
  <si>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</si>
  <si>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</si>
  <si>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</si>
  <si>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</si>
  <si>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</si>
  <si>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</si>
  <si>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</si>
  <si>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</si>
  <si>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</si>
  <si>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</si>
  <si>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</si>
  <si>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</si>
  <si>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</si>
  <si>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</si>
  <si>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</si>
  <si>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</si>
  <si>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</si>
  <si>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</si>
  <si>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</si>
  <si>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</si>
  <si>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</si>
  <si>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</si>
  <si>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</si>
  <si>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</si>
  <si>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</si>
  <si>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</si>
  <si>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</si>
  <si>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</si>
  <si>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</si>
  <si>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</si>
  <si>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</si>
  <si>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</si>
  <si>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</si>
  <si>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</si>
  <si>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</si>
  <si>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</si>
  <si>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</si>
  <si>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</si>
  <si>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</si>
  <si>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</si>
  <si>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</si>
  <si>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</si>
  <si>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</si>
  <si>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</si>
  <si>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</si>
  <si>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</si>
  <si>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</si>
  <si>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</si>
  <si>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</si>
  <si>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</si>
  <si>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</si>
  <si>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</si>
  <si>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</si>
  <si>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</si>
  <si>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</si>
  <si>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</si>
  <si>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</si>
  <si>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</si>
  <si>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</si>
  <si>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</si>
  <si>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</si>
  <si>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</si>
  <si>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</si>
  <si>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</si>
  <si>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</si>
  <si>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</si>
  <si>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</si>
  <si>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</si>
  <si>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</si>
  <si>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</si>
  <si>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</si>
  <si>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</si>
  <si>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</si>
  <si>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</si>
  <si>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</si>
  <si>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</si>
  <si>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</si>
  <si>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</si>
  <si>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</si>
  <si>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</si>
  <si>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</si>
  <si>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</si>
  <si>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</si>
  <si>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</si>
  <si>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</si>
  <si>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</si>
  <si>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</si>
  <si>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</si>
  <si>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</si>
  <si>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</si>
  <si>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</si>
  <si>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</si>
  <si>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</si>
  <si>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</si>
  <si>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</si>
  <si>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</si>
  <si>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</si>
  <si>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</si>
  <si>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</si>
  <si>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</si>
  <si>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</si>
  <si>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</si>
  <si>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</si>
  <si>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</si>
  <si>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</si>
  <si>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</si>
  <si>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</si>
  <si>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</si>
  <si>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</si>
  <si>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</si>
  <si>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</si>
  <si>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</si>
  <si>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</si>
  <si>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</si>
  <si>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</si>
  <si>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</si>
  <si>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</si>
  <si>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</si>
  <si>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</si>
  <si>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</si>
  <si>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</si>
  <si>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</si>
  <si>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</si>
  <si>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</si>
  <si>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</si>
  <si>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</si>
  <si>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</si>
  <si>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</si>
  <si>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</si>
  <si>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</si>
  <si>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</si>
  <si>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</si>
  <si>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</si>
  <si>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</si>
  <si>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</si>
  <si>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</si>
  <si>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</si>
  <si>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</si>
  <si>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</si>
  <si>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</si>
  <si>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</si>
  <si>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</si>
  <si>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</si>
  <si>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</si>
  <si>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</si>
  <si>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</si>
  <si>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</si>
  <si>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</si>
  <si>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</si>
  <si>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</si>
  <si>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</si>
  <si>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</si>
  <si>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</si>
  <si>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</si>
  <si>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</si>
  <si>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</si>
  <si>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</si>
  <si>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</si>
  <si>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</si>
  <si>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</si>
  <si>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</si>
  <si>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</si>
  <si>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</si>
  <si>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</si>
  <si>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</si>
  <si>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</si>
  <si>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</si>
  <si>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</si>
  <si>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</si>
  <si>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</si>
  <si>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</si>
  <si>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</si>
  <si>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</si>
  <si>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</si>
  <si>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</si>
  <si>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</si>
  <si>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</si>
  <si>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</si>
  <si>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</si>
  <si>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</si>
  <si>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</si>
  <si>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</si>
  <si>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</si>
  <si>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</si>
  <si>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</si>
  <si>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</si>
  <si>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</si>
  <si>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</si>
  <si>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</si>
  <si>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</si>
  <si>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</si>
  <si>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</si>
  <si>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</si>
  <si>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</si>
  <si>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</si>
  <si>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</si>
  <si>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</si>
  <si>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</si>
  <si>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</si>
  <si>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</si>
  <si>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</si>
  <si>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</si>
  <si>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</si>
  <si>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</si>
  <si>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</si>
  <si>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</si>
  <si>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</si>
  <si>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</si>
  <si>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</si>
  <si>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</si>
  <si>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</si>
  <si>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</si>
  <si>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</si>
  <si>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</si>
  <si>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</si>
  <si>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</si>
  <si>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</si>
  <si>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</si>
  <si>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</si>
  <si>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</si>
  <si>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</si>
  <si>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</si>
  <si>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</si>
  <si>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</si>
  <si>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</si>
  <si>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</si>
  <si>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</si>
  <si>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</si>
  <si>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</si>
  <si>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</si>
  <si>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</si>
  <si>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</si>
  <si>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</si>
  <si>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</si>
  <si>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</si>
  <si>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</si>
  <si>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</si>
  <si>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</si>
  <si>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</si>
  <si>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</si>
  <si>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</si>
  <si>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</si>
  <si>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</si>
  <si>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</si>
  <si>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</si>
  <si>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</si>
  <si>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</si>
  <si>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</si>
  <si>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</si>
  <si>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</si>
  <si>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</si>
  <si>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</si>
  <si>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</si>
  <si>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</si>
  <si>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</si>
  <si>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</si>
  <si>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</si>
  <si>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</si>
  <si>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</si>
  <si>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</si>
  <si>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</si>
  <si>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</si>
  <si>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</si>
  <si>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</si>
  <si>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</si>
  <si>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</si>
  <si>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</si>
  <si>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</si>
  <si>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</si>
  <si>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</si>
  <si>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</si>
  <si>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</si>
  <si>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</si>
  <si>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</si>
  <si>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</si>
  <si>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</si>
  <si>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</si>
  <si>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</si>
  <si>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</si>
  <si>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</si>
  <si>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</si>
  <si>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</si>
  <si>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</si>
  <si>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</si>
  <si>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</si>
  <si>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</si>
  <si>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</si>
  <si>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</si>
  <si>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</si>
  <si>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</si>
  <si>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</si>
  <si>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</si>
  <si>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</si>
  <si>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</si>
  <si>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</si>
  <si>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</si>
  <si>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</si>
  <si>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</si>
  <si>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</si>
  <si>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</si>
  <si>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</si>
  <si>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</si>
  <si>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</si>
  <si>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</si>
  <si>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</si>
  <si>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</si>
  <si>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</si>
  <si>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</si>
  <si>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</si>
  <si>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</si>
  <si>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</si>
  <si>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</si>
  <si>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</si>
  <si>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</si>
  <si>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</si>
  <si>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</si>
  <si>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</si>
  <si>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</si>
  <si>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</si>
  <si>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</si>
  <si>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</si>
  <si>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</si>
  <si>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</si>
  <si>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</si>
  <si>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</si>
  <si>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</si>
  <si>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</si>
  <si>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</si>
  <si>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</si>
  <si>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</si>
  <si>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</si>
  <si>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</si>
  <si>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</si>
  <si>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</si>
  <si>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</si>
  <si>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</si>
  <si>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</si>
  <si>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</si>
  <si>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</si>
  <si>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</si>
  <si>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</si>
  <si>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</si>
  <si>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</si>
  <si>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</si>
  <si>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</si>
  <si>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</si>
  <si>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</si>
  <si>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</si>
  <si>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</si>
  <si>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</si>
  <si>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</si>
  <si>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</si>
  <si>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</si>
  <si>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</si>
  <si>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</si>
  <si>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</si>
  <si>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</si>
  <si>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</si>
  <si>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</si>
  <si>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</si>
  <si>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</si>
  <si>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</si>
  <si>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</si>
  <si>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</si>
  <si>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</si>
  <si>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</si>
  <si>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</si>
  <si>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</si>
  <si>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</si>
  <si>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</si>
  <si>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</si>
  <si>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</si>
  <si>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</si>
  <si>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</si>
  <si>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</si>
  <si>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</si>
  <si>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</si>
  <si>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</si>
  <si>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</si>
  <si>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</si>
  <si>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</si>
  <si>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</si>
  <si>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</si>
  <si>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</si>
  <si>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</si>
  <si>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</si>
  <si>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</si>
  <si>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</si>
  <si>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</si>
  <si>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</si>
  <si>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</si>
  <si>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</si>
  <si>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</si>
  <si>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</si>
  <si>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</si>
  <si>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</si>
  <si>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</si>
  <si>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</si>
  <si>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</si>
  <si>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</si>
  <si>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</si>
  <si>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</si>
  <si>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</si>
  <si>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</si>
  <si>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</si>
  <si>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</si>
  <si>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</si>
  <si>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</si>
  <si>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</si>
  <si>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</si>
  <si>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</si>
  <si>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</si>
  <si>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</si>
  <si>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</si>
  <si>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</si>
  <si>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</si>
  <si>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</si>
  <si>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</si>
  <si>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</si>
  <si>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</si>
  <si>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</si>
  <si>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</si>
  <si>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</si>
  <si>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</si>
  <si>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</si>
  <si>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</si>
  <si>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</si>
  <si>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</si>
  <si>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</si>
  <si>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</si>
  <si>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</si>
  <si>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</si>
  <si>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</si>
  <si>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</si>
  <si>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</si>
  <si>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</si>
  <si>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</si>
  <si>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</si>
  <si>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</si>
  <si>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</si>
  <si>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</si>
  <si>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</si>
  <si>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</si>
  <si>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</si>
  <si>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</si>
  <si>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</si>
  <si>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</si>
  <si>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</si>
  <si>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</si>
  <si>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</si>
  <si>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</si>
  <si>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</si>
  <si>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</si>
  <si>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</si>
  <si>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</si>
  <si>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</si>
  <si>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</si>
  <si>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</si>
  <si>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</si>
  <si>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</si>
  <si>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</si>
  <si>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</si>
  <si>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</si>
  <si>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</si>
  <si>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</si>
  <si>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</si>
  <si>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</si>
  <si>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</si>
  <si>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</si>
  <si>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</si>
  <si>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</si>
  <si>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</si>
  <si>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</si>
  <si>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</si>
  <si>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</si>
  <si>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</si>
  <si>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</si>
  <si>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</si>
  <si>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</si>
  <si>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</si>
  <si>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</si>
  <si>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</si>
  <si>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</si>
  <si>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</si>
  <si>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</si>
  <si>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</si>
  <si>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</si>
  <si>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</si>
  <si>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</si>
  <si>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</si>
  <si>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</si>
  <si>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</si>
  <si>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</si>
  <si>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</si>
  <si>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</si>
  <si>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</si>
  <si>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</si>
  <si>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</si>
  <si>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</si>
  <si>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</si>
  <si>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</si>
  <si>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</si>
  <si>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</si>
  <si>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</si>
  <si>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</si>
  <si>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</si>
  <si>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</si>
  <si>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</si>
  <si>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</si>
  <si>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</si>
  <si>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</si>
  <si>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</si>
  <si>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</si>
  <si>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</si>
  <si>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</si>
  <si>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</si>
  <si>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</si>
  <si>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</si>
  <si>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</si>
  <si>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</si>
  <si>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</si>
  <si>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</si>
  <si>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</si>
  <si>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</si>
  <si>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</si>
  <si>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</si>
  <si>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</si>
  <si>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</si>
  <si>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</si>
  <si>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</si>
  <si>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</si>
  <si>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</si>
  <si>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</si>
  <si>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</si>
  <si>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</si>
  <si>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</si>
  <si>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</si>
  <si>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</si>
  <si>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</si>
  <si>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</si>
  <si>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</si>
  <si>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</si>
  <si>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</si>
  <si>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</si>
  <si>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</si>
  <si>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</si>
  <si>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</si>
  <si>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</si>
  <si>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</si>
  <si>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</si>
  <si>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</si>
  <si>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</si>
  <si>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</si>
  <si>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</si>
  <si>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</si>
  <si>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</si>
  <si>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</si>
  <si>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</si>
  <si>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</si>
  <si>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</si>
  <si>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</si>
  <si>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</si>
  <si>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</si>
  <si>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</si>
  <si>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</si>
  <si>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</si>
  <si>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</si>
  <si>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</si>
  <si>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</si>
  <si>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</si>
  <si>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</si>
  <si>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</si>
  <si>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</si>
  <si>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</si>
  <si>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</si>
  <si>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</si>
  <si>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</si>
  <si>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</si>
  <si>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</si>
  <si>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</si>
  <si>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</si>
  <si>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</si>
  <si>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</si>
  <si>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</si>
  <si>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</si>
  <si>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</si>
  <si>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</si>
  <si>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</si>
  <si>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</si>
  <si>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</si>
  <si>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</si>
  <si>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</si>
  <si>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</si>
  <si>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</si>
  <si>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</si>
  <si>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</si>
  <si>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</si>
  <si>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</si>
  <si>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</si>
  <si>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</si>
  <si>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</si>
  <si>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</si>
  <si>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</si>
  <si>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</si>
  <si>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</si>
  <si>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</si>
  <si>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</si>
  <si>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</si>
  <si>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</si>
  <si>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</si>
  <si>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</si>
  <si>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</si>
  <si>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</si>
  <si>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</si>
  <si>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</si>
  <si>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</si>
  <si>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</si>
  <si>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</si>
  <si>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</si>
  <si>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</si>
  <si>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</si>
  <si>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</si>
  <si>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</si>
  <si>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</si>
  <si>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</si>
  <si>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</si>
  <si>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</si>
  <si>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</si>
  <si>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</si>
  <si>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</si>
  <si>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</si>
  <si>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</si>
  <si>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</si>
  <si>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</si>
  <si>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</si>
  <si>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</si>
  <si>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</si>
  <si>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</si>
  <si>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</si>
  <si>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</si>
  <si>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</si>
  <si>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</si>
  <si>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</si>
  <si>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</si>
  <si>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</si>
  <si>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</si>
  <si>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</si>
  <si>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</si>
  <si>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</si>
  <si>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</si>
  <si>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</si>
  <si>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</si>
  <si>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</si>
  <si>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</si>
  <si>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</si>
  <si>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</si>
  <si>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</si>
  <si>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</si>
  <si>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</si>
  <si>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</si>
  <si>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</si>
  <si>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</si>
  <si>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</si>
  <si>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</si>
  <si>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</si>
  <si>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</si>
  <si>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</si>
  <si>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</si>
  <si>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</si>
  <si>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</si>
  <si>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</si>
  <si>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</si>
  <si>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</si>
  <si>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</si>
  <si>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</si>
  <si>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</si>
  <si>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</si>
  <si>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</si>
  <si>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</si>
  <si>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</si>
  <si>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</si>
  <si>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</si>
  <si>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</si>
  <si>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</si>
  <si>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</si>
  <si>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</si>
  <si>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</si>
  <si>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</si>
  <si>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</si>
  <si>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</si>
  <si>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</si>
  <si>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</si>
  <si>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</si>
  <si>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</si>
  <si>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</si>
  <si>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</si>
  <si>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</si>
  <si>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</si>
  <si>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</si>
  <si>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</si>
  <si>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</si>
  <si>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</si>
  <si>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</si>
  <si>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</si>
  <si>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</si>
  <si>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</si>
  <si>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</si>
  <si>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</si>
  <si>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</si>
  <si>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</si>
  <si>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</si>
  <si>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</si>
  <si>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</si>
  <si>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</si>
  <si>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</si>
  <si>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</si>
  <si>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</si>
  <si>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</si>
  <si>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</si>
  <si>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</si>
  <si>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</si>
  <si>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</si>
  <si>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</si>
  <si>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</si>
  <si>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</si>
  <si>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</si>
  <si>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</si>
  <si>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</si>
  <si>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</si>
  <si>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</si>
  <si>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</si>
  <si>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</si>
  <si>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</si>
  <si>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</si>
  <si>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</si>
  <si>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</si>
  <si>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</si>
  <si>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</si>
  <si>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</si>
  <si>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</si>
  <si>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</si>
  <si>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</si>
  <si>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</si>
  <si>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</si>
  <si>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</si>
  <si>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</si>
  <si>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</si>
  <si>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</si>
  <si>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</si>
  <si>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</si>
  <si>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</si>
  <si>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</si>
  <si>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</si>
  <si>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</si>
  <si>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</si>
  <si>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</si>
  <si>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</si>
  <si>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</si>
  <si>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</si>
  <si>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</si>
  <si>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</si>
  <si>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</si>
  <si>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</si>
  <si>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</si>
  <si>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</si>
  <si>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</si>
  <si>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</si>
  <si>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</si>
  <si>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</si>
  <si>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</si>
  <si>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</si>
  <si>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</si>
  <si>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</si>
  <si>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</si>
  <si>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</si>
  <si>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</si>
  <si>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</si>
  <si>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</si>
  <si>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</si>
  <si>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</si>
  <si>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</si>
  <si>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</si>
  <si>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</si>
  <si>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</si>
  <si>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</si>
  <si>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</si>
  <si>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</si>
  <si>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</si>
  <si>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</si>
  <si>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</si>
  <si>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</si>
  <si>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</si>
  <si>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</si>
  <si>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</si>
  <si>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</si>
  <si>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</si>
  <si>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</si>
  <si>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</si>
  <si>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</si>
  <si>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</si>
  <si>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</si>
  <si>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</si>
  <si>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</si>
  <si>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</si>
  <si>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</si>
  <si>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</si>
  <si>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</si>
  <si>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</si>
  <si>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</si>
  <si>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</si>
  <si>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</si>
  <si>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</si>
  <si>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</si>
  <si>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</si>
  <si>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</si>
  <si>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</si>
  <si>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</si>
  <si>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</si>
  <si>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</si>
  <si>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</si>
  <si>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</si>
  <si>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</si>
  <si>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</si>
  <si>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</si>
  <si>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</si>
  <si>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</si>
  <si>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</si>
  <si>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</si>
  <si>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</si>
  <si>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</si>
  <si>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</si>
  <si>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</si>
  <si>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</si>
  <si>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</si>
  <si>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</si>
  <si>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</si>
  <si>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</si>
  <si>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</si>
  <si>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</si>
  <si>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</si>
  <si>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</si>
  <si>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</si>
  <si>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</si>
  <si>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</si>
  <si>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</si>
  <si>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</si>
  <si>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</si>
  <si>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</si>
  <si>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</si>
  <si>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</si>
  <si>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</si>
  <si>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</si>
  <si>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</si>
  <si>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</si>
  <si>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</si>
  <si>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</si>
  <si>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</si>
  <si>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</si>
  <si>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</si>
  <si>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</si>
  <si>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</si>
  <si>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</si>
  <si>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</si>
  <si>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</si>
  <si>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</si>
  <si>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</si>
  <si>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</si>
  <si>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</si>
  <si>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</si>
  <si>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</si>
  <si>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</si>
  <si>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</si>
  <si>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</si>
  <si>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</si>
  <si>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</si>
  <si>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</si>
  <si>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</si>
  <si>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</si>
  <si>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</si>
  <si>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</si>
  <si>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</si>
  <si>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</si>
  <si>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</si>
  <si>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</si>
  <si>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</si>
  <si>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</si>
  <si>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</si>
  <si>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</si>
  <si>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</si>
  <si>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</si>
  <si>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</si>
  <si>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</si>
  <si>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</si>
  <si>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</si>
  <si>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</si>
  <si>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</si>
  <si>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</si>
  <si>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</si>
  <si>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</si>
  <si>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</si>
  <si>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</si>
  <si>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</si>
  <si>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</si>
  <si>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</si>
  <si>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</si>
  <si>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</si>
  <si>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</si>
  <si>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</si>
  <si>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</si>
  <si>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</si>
  <si>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</si>
  <si>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</si>
  <si>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</si>
  <si>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</si>
  <si>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</si>
  <si>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</si>
  <si>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</si>
  <si>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</si>
  <si>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</si>
  <si>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</si>
  <si>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</si>
  <si>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</si>
  <si>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</si>
  <si>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</si>
  <si>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</si>
  <si>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</si>
  <si>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</si>
  <si>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</si>
  <si>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</si>
  <si>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</si>
  <si>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</si>
  <si>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</si>
  <si>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</si>
  <si>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</si>
  <si>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</si>
  <si>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</si>
  <si>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</si>
  <si>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</si>
  <si>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</si>
  <si>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</si>
  <si>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</si>
  <si>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</si>
  <si>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</si>
  <si>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</si>
  <si>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</si>
  <si>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</si>
  <si>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</si>
  <si>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</si>
  <si>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</si>
  <si>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</si>
  <si>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</si>
  <si>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</si>
  <si>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</si>
  <si>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</si>
  <si>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</si>
  <si>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</si>
  <si>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</si>
  <si>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</si>
  <si>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</si>
  <si>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</si>
  <si>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</si>
  <si>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</si>
  <si>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</si>
  <si>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</si>
  <si>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</si>
  <si>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</si>
  <si>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</si>
  <si>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</si>
  <si>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</si>
  <si>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</si>
  <si>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</si>
  <si>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</si>
  <si>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</si>
  <si>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</si>
  <si>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</si>
  <si>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</si>
  <si>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</si>
  <si>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</si>
  <si>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</si>
  <si>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</si>
  <si>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</si>
  <si>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</si>
  <si>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</si>
  <si>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</si>
  <si>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</si>
  <si>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</si>
  <si>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</si>
  <si>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</si>
  <si>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</si>
  <si>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</si>
  <si>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</si>
  <si>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</si>
  <si>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</si>
  <si>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</si>
  <si>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</si>
  <si>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</si>
  <si>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</si>
  <si>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</si>
  <si>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</si>
  <si>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</si>
  <si>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</si>
  <si>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</si>
  <si>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</si>
  <si>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</si>
  <si>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</si>
  <si>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</si>
  <si>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</si>
  <si>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</si>
  <si>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</si>
  <si>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</si>
  <si>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</si>
  <si>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</si>
  <si>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</si>
  <si>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</si>
  <si>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</si>
  <si>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</si>
  <si>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</si>
  <si>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</si>
  <si>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</si>
  <si>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</si>
  <si>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</si>
  <si>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</si>
  <si>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</si>
  <si>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</si>
  <si>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</si>
  <si>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</si>
  <si>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</si>
  <si>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</si>
  <si>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</si>
  <si>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</si>
  <si>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</si>
  <si>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</si>
  <si>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</si>
  <si>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</si>
  <si>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</si>
  <si>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</si>
  <si>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</si>
  <si>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</si>
  <si>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</si>
  <si>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</si>
  <si>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</si>
  <si>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</si>
  <si>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</si>
  <si>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</si>
  <si>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</si>
  <si>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</si>
  <si>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</si>
  <si>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</si>
  <si>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</si>
  <si>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</si>
  <si>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</si>
  <si>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</si>
  <si>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</si>
  <si>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</si>
  <si>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</si>
  <si>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</si>
  <si>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</si>
  <si>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</si>
  <si>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</si>
  <si>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</si>
  <si>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</si>
  <si>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</si>
  <si>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</si>
  <si>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</si>
  <si>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</si>
  <si>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</si>
  <si>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</si>
  <si>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</si>
  <si>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</si>
  <si>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</si>
  <si>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</si>
  <si>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</si>
  <si>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</si>
  <si>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</si>
  <si>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</si>
  <si>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</si>
  <si>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</si>
  <si>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</si>
  <si>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</si>
  <si>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</si>
  <si>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</si>
  <si>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</si>
  <si>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</si>
  <si>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</si>
  <si>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</si>
  <si>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</si>
  <si>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</si>
  <si>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</si>
  <si>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</si>
  <si>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</si>
  <si>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</si>
  <si>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</si>
  <si>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</si>
  <si>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</si>
  <si>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</si>
  <si>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</si>
  <si>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</si>
  <si>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</si>
  <si>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</si>
  <si>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</si>
  <si>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</si>
  <si>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</si>
  <si>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</si>
  <si>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</si>
  <si>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</si>
  <si>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</si>
  <si>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</si>
  <si>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</si>
  <si>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</si>
  <si>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</si>
  <si>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</si>
  <si>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</si>
  <si>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</si>
  <si>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</si>
  <si>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</si>
  <si>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</si>
  <si>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</si>
  <si>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</si>
  <si>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</si>
  <si>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</si>
  <si>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</si>
  <si>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</si>
  <si>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</si>
  <si>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</si>
  <si>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</si>
  <si>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</si>
  <si>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</si>
  <si>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</si>
  <si>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</si>
  <si>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</si>
  <si>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</si>
  <si>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</si>
  <si>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</si>
  <si>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</si>
  <si>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</si>
  <si>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</si>
  <si>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</si>
  <si>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</si>
  <si>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</si>
  <si>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</si>
  <si>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</si>
  <si>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</si>
  <si>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</si>
  <si>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</si>
  <si>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</si>
  <si>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</si>
  <si>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</si>
  <si>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</si>
  <si>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</si>
  <si>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</si>
  <si>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</si>
  <si>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</si>
  <si>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</si>
  <si>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</si>
  <si>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</si>
  <si>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</si>
  <si>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</si>
  <si>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</si>
  <si>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</si>
  <si>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</si>
  <si>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</si>
  <si>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</si>
  <si>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</si>
  <si>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</si>
  <si>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</si>
  <si>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</si>
  <si>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</si>
  <si>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</si>
  <si>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</si>
  <si>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</si>
  <si>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</si>
  <si>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</si>
  <si>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</si>
  <si>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</si>
  <si>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</si>
  <si>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</si>
  <si>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</si>
  <si>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</si>
  <si>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</si>
  <si>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</si>
  <si>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</si>
  <si>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</si>
  <si>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</si>
  <si>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</si>
  <si>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</si>
  <si>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</si>
  <si>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</si>
  <si>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</si>
  <si>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</si>
  <si>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</si>
  <si>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</si>
  <si>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</si>
  <si>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</si>
  <si>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</si>
  <si>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</si>
  <si>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</si>
  <si>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</si>
  <si>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</si>
  <si>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</si>
  <si>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</si>
  <si>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</si>
  <si>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</si>
  <si>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</si>
  <si>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</si>
  <si>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</si>
  <si>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</si>
  <si>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</si>
  <si>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</si>
  <si>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</si>
  <si>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</si>
  <si>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</si>
  <si>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</si>
  <si>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</si>
  <si>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</si>
  <si>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</si>
  <si>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</si>
  <si>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</si>
  <si>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</si>
  <si>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</si>
  <si>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</si>
  <si>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</si>
  <si>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</si>
  <si>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</si>
  <si>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</si>
  <si>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</si>
  <si>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</si>
  <si>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</si>
  <si>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</si>
  <si>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</si>
  <si>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</si>
  <si>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</si>
  <si>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</si>
  <si>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</si>
  <si>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</si>
  <si>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</si>
  <si>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</si>
  <si>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</si>
  <si>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</si>
  <si>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</si>
  <si>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</si>
  <si>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</si>
  <si>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</si>
  <si>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</si>
  <si>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</si>
  <si>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</si>
  <si>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</si>
  <si>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</si>
  <si>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</si>
  <si>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</si>
  <si>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</si>
  <si>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</si>
  <si>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</si>
  <si>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</si>
  <si>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</si>
  <si>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</si>
  <si>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</si>
  <si>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</si>
  <si>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</si>
  <si>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</si>
  <si>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</si>
  <si>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</si>
  <si>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</si>
  <si>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</si>
  <si>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</si>
  <si>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</si>
  <si>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</si>
  <si>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</si>
  <si>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</si>
  <si>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</si>
  <si>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</si>
  <si>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</si>
  <si>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</si>
  <si>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</si>
  <si>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</si>
  <si>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</si>
  <si>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</si>
  <si>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</si>
  <si>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</si>
  <si>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</si>
  <si>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</si>
  <si>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</si>
  <si>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</si>
  <si>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</si>
  <si>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</si>
  <si>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</si>
  <si>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</si>
  <si>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</si>
  <si>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</si>
  <si>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</si>
  <si>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</si>
  <si>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</si>
  <si>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</si>
  <si>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</si>
  <si>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</si>
  <si>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</si>
  <si>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</si>
  <si>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</si>
  <si>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</si>
  <si>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</si>
  <si>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</si>
  <si>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</si>
  <si>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</si>
  <si>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</si>
  <si>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</si>
  <si>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</si>
  <si>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</si>
  <si>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</si>
  <si>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</si>
  <si>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</si>
  <si>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</si>
  <si>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</si>
  <si>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</si>
  <si>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</si>
  <si>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</si>
  <si>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</si>
  <si>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</si>
  <si>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</si>
  <si>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</si>
  <si>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</si>
  <si>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</si>
  <si>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</si>
  <si>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</si>
  <si>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</si>
  <si>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</si>
  <si>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</si>
  <si>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</si>
  <si>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</si>
  <si>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</si>
  <si>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</si>
  <si>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</si>
  <si>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</si>
  <si>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</si>
  <si>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</si>
  <si>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</si>
  <si>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</si>
  <si>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</si>
  <si>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</si>
  <si>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</si>
  <si>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</si>
  <si>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</si>
  <si>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</si>
  <si>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</si>
  <si>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</si>
  <si>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</si>
  <si>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</si>
  <si>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</si>
  <si>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</si>
  <si>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</si>
  <si>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</si>
  <si>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</si>
  <si>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</si>
  <si>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</si>
  <si>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</si>
  <si>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</si>
  <si>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</si>
  <si>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</si>
  <si>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</si>
  <si>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</si>
  <si>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</si>
  <si>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</si>
  <si>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</si>
  <si>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</si>
  <si>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</si>
  <si>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</si>
  <si>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</si>
  <si>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</si>
  <si>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</si>
  <si>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</si>
  <si>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</si>
  <si>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</si>
  <si>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</si>
  <si>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</si>
  <si>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</si>
  <si>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</si>
  <si>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</si>
  <si>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</si>
  <si>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</si>
  <si>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</si>
  <si>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</si>
  <si>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</si>
  <si>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</si>
  <si>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</si>
  <si>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</si>
  <si>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</si>
  <si>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</si>
  <si>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</si>
  <si>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</si>
  <si>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</si>
  <si>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</si>
  <si>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</si>
  <si>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</si>
  <si>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</si>
  <si>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</si>
  <si>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</si>
  <si>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</si>
  <si>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</si>
  <si>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</si>
  <si>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</si>
  <si>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</si>
  <si>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</si>
  <si>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</si>
  <si>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</si>
  <si>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</si>
  <si>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</si>
  <si>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</si>
  <si>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</si>
  <si>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</si>
  <si>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</si>
  <si>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</si>
  <si>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</si>
  <si>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</si>
  <si>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</si>
  <si>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</si>
  <si>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</si>
  <si>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</si>
  <si>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</si>
  <si>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</si>
  <si>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</si>
  <si>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</si>
  <si>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</si>
  <si>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</si>
  <si>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</si>
  <si>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</si>
  <si>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</si>
  <si>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</si>
  <si>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</si>
  <si>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</si>
  <si>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</si>
  <si>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</si>
  <si>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</si>
  <si>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</si>
  <si>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</si>
  <si>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</si>
  <si>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</si>
  <si>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</si>
  <si>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</si>
  <si>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</si>
  <si>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</si>
  <si>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</si>
  <si>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</si>
  <si>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</si>
  <si>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</si>
  <si>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</si>
  <si>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</si>
  <si>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</si>
  <si>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</si>
  <si>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</si>
  <si>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</si>
  <si>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</si>
  <si>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</si>
  <si>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</si>
  <si>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</si>
  <si>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</si>
  <si>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</si>
  <si>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</si>
  <si>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</si>
  <si>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</si>
  <si>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</si>
  <si>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</si>
  <si>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</si>
  <si>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</si>
  <si>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</si>
  <si>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</si>
  <si>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</si>
  <si>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</si>
  <si>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</si>
  <si>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</si>
  <si>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</si>
  <si>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</si>
  <si>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</si>
  <si>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</si>
  <si>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</si>
  <si>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</si>
  <si>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</si>
  <si>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</si>
  <si>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</si>
  <si>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</si>
  <si>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</si>
  <si>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</si>
  <si>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</si>
  <si>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</si>
  <si>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</si>
  <si>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</si>
  <si>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</si>
  <si>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</si>
  <si>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</si>
  <si>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</si>
  <si>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</si>
  <si>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</si>
  <si>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</si>
  <si>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</si>
  <si>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</si>
  <si>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</si>
  <si>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</si>
  <si>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</si>
  <si>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</si>
  <si>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</si>
  <si>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</si>
  <si>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</si>
  <si>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</si>
  <si>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</si>
  <si>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</si>
  <si>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</si>
  <si>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</si>
  <si>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</si>
  <si>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</si>
  <si>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</si>
  <si>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</si>
  <si>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</si>
  <si>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</si>
  <si>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</si>
  <si>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</si>
  <si>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</si>
  <si>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</si>
  <si>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</si>
  <si>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</si>
  <si>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</si>
  <si>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</si>
  <si>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</si>
  <si>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</si>
  <si>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</si>
  <si>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</si>
  <si>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</si>
  <si>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</si>
  <si>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</si>
  <si>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</si>
  <si>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</si>
  <si>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</si>
  <si>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</si>
  <si>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</si>
  <si>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</si>
  <si>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</si>
  <si>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</si>
  <si>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</si>
  <si>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</si>
  <si>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</si>
  <si>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</si>
  <si>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</si>
  <si>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</si>
  <si>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</si>
  <si>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</si>
  <si>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</si>
  <si>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</si>
  <si>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</si>
  <si>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</si>
  <si>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</si>
  <si>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</si>
  <si>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</si>
  <si>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</si>
  <si>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</si>
  <si>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</si>
  <si>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</si>
  <si>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</si>
  <si>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</si>
  <si>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</si>
  <si>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</si>
  <si>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</si>
  <si>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</si>
  <si>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</si>
  <si>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</si>
  <si>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</si>
  <si>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</si>
  <si>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</si>
  <si>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</si>
  <si>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</si>
  <si>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</si>
  <si>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</si>
  <si>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</si>
  <si>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</si>
  <si>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</si>
  <si>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</si>
  <si>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</si>
  <si>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</si>
  <si>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</si>
  <si>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</si>
  <si>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</si>
  <si>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</si>
  <si>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</si>
  <si>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</si>
  <si>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</si>
  <si>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</si>
  <si>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</si>
  <si>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</si>
  <si>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</si>
  <si>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</si>
  <si>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</si>
  <si>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</si>
  <si>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</si>
  <si>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</si>
  <si>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</si>
  <si>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</si>
  <si>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</si>
  <si>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</si>
  <si>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</si>
  <si>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</si>
  <si>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</si>
  <si>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</si>
  <si>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</si>
  <si>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</si>
  <si>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</si>
  <si>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</si>
  <si>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</si>
  <si>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</si>
  <si>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</si>
  <si>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</si>
  <si>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</si>
  <si>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</si>
  <si>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</si>
  <si>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</si>
  <si>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</si>
  <si>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</si>
  <si>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</si>
  <si>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</si>
  <si>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</si>
  <si>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</si>
  <si>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</si>
  <si>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</si>
  <si>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</si>
  <si>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</si>
  <si>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</si>
  <si>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</si>
  <si>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</si>
  <si>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</si>
  <si>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</si>
  <si>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</si>
  <si>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</si>
  <si>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</si>
  <si>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</si>
  <si>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</si>
  <si>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</si>
  <si>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</si>
  <si>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</si>
  <si>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</si>
  <si>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</si>
  <si>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</si>
  <si>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</si>
  <si>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</si>
  <si>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</si>
  <si>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</si>
  <si>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</si>
  <si>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</si>
  <si>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</si>
  <si>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</si>
  <si>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</si>
  <si>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</si>
  <si>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</si>
  <si>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</si>
  <si>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</si>
  <si>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</si>
  <si>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</si>
  <si>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</si>
  <si>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</si>
  <si>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</si>
  <si>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</si>
  <si>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</si>
  <si>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</si>
  <si>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</si>
  <si>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</si>
  <si>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</si>
  <si>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</si>
  <si>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</si>
  <si>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</si>
  <si>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</si>
  <si>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</si>
  <si>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</si>
  <si>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</si>
  <si>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</si>
  <si>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</si>
  <si>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</si>
  <si>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</si>
  <si>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</si>
  <si>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</si>
  <si>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</si>
  <si>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</si>
  <si>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</si>
  <si>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</si>
  <si>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</si>
  <si>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</si>
  <si>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</si>
  <si>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</si>
  <si>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</si>
  <si>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</si>
  <si>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</si>
  <si>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</si>
  <si>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</si>
  <si>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</si>
  <si>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</si>
  <si>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</si>
  <si>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</si>
  <si>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</si>
  <si>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</si>
  <si>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</si>
  <si>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</si>
  <si>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</si>
  <si>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</si>
  <si>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</si>
  <si>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</si>
  <si>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</si>
  <si>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</si>
  <si>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</si>
  <si>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</si>
  <si>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</si>
  <si>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</si>
  <si>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</si>
  <si>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</si>
  <si>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</si>
  <si>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</si>
  <si>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</si>
  <si>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</si>
  <si>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</si>
  <si>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</si>
  <si>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</si>
  <si>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</si>
  <si>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</si>
  <si>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</si>
  <si>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</si>
  <si>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</si>
  <si>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</si>
  <si>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</si>
  <si>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</si>
  <si>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</si>
  <si>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</si>
  <si>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</si>
  <si>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</si>
  <si>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</si>
  <si>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</si>
  <si>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</si>
  <si>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</si>
  <si>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</si>
  <si>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</si>
  <si>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</si>
  <si>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</si>
  <si>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</si>
  <si>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</si>
  <si>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</si>
  <si>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</si>
  <si>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</si>
  <si>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</si>
  <si>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</si>
  <si>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</si>
  <si>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</si>
  <si>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</si>
  <si>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</si>
  <si>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</si>
  <si>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</si>
  <si>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</si>
  <si>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</si>
  <si>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</si>
  <si>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</si>
  <si>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</si>
  <si>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</si>
  <si>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</si>
  <si>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</si>
  <si>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</si>
  <si>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</si>
  <si>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</si>
  <si>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</si>
  <si>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</si>
  <si>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</si>
  <si>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</si>
  <si>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</si>
  <si>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</si>
  <si>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</si>
  <si>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</si>
  <si>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</si>
  <si>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</si>
  <si>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</si>
  <si>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</si>
  <si>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</si>
  <si>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</si>
  <si>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</si>
  <si>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</si>
  <si>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</si>
  <si>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</si>
  <si>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</si>
  <si>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</si>
  <si>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</si>
  <si>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</si>
  <si>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</si>
  <si>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</si>
  <si>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</si>
  <si>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</si>
  <si>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</si>
  <si>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</si>
  <si>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</si>
  <si>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</si>
  <si>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</si>
  <si>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</si>
  <si>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</si>
  <si>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</si>
  <si>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</si>
  <si>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</si>
  <si>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</si>
  <si>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</si>
  <si>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</si>
  <si>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</si>
  <si>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</si>
  <si>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</si>
  <si>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</si>
  <si>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</si>
  <si>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</si>
  <si>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</si>
  <si>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</si>
  <si>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</si>
  <si>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</si>
  <si>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</si>
  <si>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</si>
  <si>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</si>
  <si>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</si>
  <si>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</si>
  <si>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</si>
  <si>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</si>
  <si>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</si>
  <si>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</si>
  <si>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</si>
  <si>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</si>
  <si>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</si>
  <si>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</si>
  <si>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</si>
  <si>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</si>
  <si>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</si>
  <si>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</si>
  <si>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</si>
  <si>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</si>
  <si>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</si>
  <si>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</si>
  <si>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</si>
  <si>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</si>
  <si>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</si>
  <si>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</si>
  <si>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</si>
  <si>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</si>
  <si>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</si>
  <si>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</si>
  <si>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</si>
  <si>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</si>
  <si>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</si>
  <si>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</si>
  <si>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</si>
  <si>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</si>
  <si>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</si>
  <si>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</si>
  <si>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</si>
  <si>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</si>
  <si>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</si>
  <si>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</si>
  <si>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</si>
  <si>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</si>
  <si>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</si>
  <si>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</si>
  <si>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</si>
  <si>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</si>
  <si>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</si>
  <si>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</si>
  <si>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</si>
  <si>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</si>
  <si>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</si>
  <si>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</si>
  <si>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</si>
  <si>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</si>
  <si>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</si>
  <si>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</si>
  <si>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</si>
  <si>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</si>
  <si>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</si>
  <si>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</si>
  <si>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</si>
  <si>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</si>
  <si>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</si>
  <si>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</si>
  <si>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</si>
  <si>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</si>
  <si>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</si>
  <si>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</si>
  <si>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</si>
  <si>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</si>
  <si>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</si>
  <si>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</si>
  <si>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</si>
  <si>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</si>
  <si>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</si>
  <si>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</si>
  <si>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</si>
  <si>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</si>
  <si>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</si>
  <si>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</si>
  <si>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</si>
  <si>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</si>
  <si>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</si>
  <si>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</si>
  <si>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</si>
  <si>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</si>
  <si>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</si>
  <si>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</si>
  <si>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</si>
  <si>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</si>
  <si>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</si>
  <si>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</si>
  <si>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</si>
  <si>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</si>
  <si>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</si>
  <si>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</si>
  <si>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</si>
  <si>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</si>
  <si>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</si>
  <si>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</si>
  <si>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</si>
  <si>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</si>
  <si>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</si>
  <si>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</si>
  <si>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</si>
  <si>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</si>
  <si>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</si>
  <si>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</si>
  <si>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</si>
  <si>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</si>
  <si>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</si>
  <si>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</si>
  <si>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</si>
  <si>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</si>
  <si>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</si>
  <si>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</si>
  <si>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</si>
  <si>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</si>
  <si>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</si>
  <si>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</si>
  <si>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</si>
  <si>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</si>
  <si>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</si>
  <si>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</si>
  <si>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</si>
  <si>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</si>
  <si>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</si>
  <si>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</si>
  <si>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</si>
  <si>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</si>
  <si>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</si>
  <si>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</si>
  <si>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</si>
  <si>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</si>
  <si>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</si>
  <si>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</si>
  <si>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</si>
  <si>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</si>
  <si>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</si>
  <si>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</si>
  <si>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</si>
  <si>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</si>
  <si>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</si>
  <si>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</si>
  <si>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</si>
  <si>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</si>
  <si>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</si>
  <si>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</si>
  <si>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</si>
  <si>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</si>
  <si>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</si>
  <si>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</si>
  <si>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</si>
  <si>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</si>
  <si>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</si>
  <si>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</si>
  <si>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</si>
  <si>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</si>
  <si>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</si>
  <si>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</si>
  <si>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</si>
  <si>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</si>
  <si>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</si>
  <si>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</si>
  <si>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</si>
  <si>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</si>
  <si>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</si>
  <si>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</si>
  <si>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</si>
  <si>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</si>
  <si>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</si>
  <si>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</si>
  <si>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</si>
  <si>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</si>
  <si>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</si>
  <si>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</si>
  <si>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</si>
  <si>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</si>
  <si>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</si>
  <si>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</si>
  <si>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</si>
  <si>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</si>
  <si>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</si>
  <si>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</si>
  <si>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</si>
  <si>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</si>
  <si>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</si>
  <si>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</si>
  <si>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</si>
  <si>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</si>
  <si>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</si>
  <si>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</si>
  <si>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</si>
  <si>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</si>
  <si>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</si>
  <si>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</si>
  <si>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</si>
  <si>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</si>
  <si>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</si>
  <si>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</si>
  <si>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</si>
  <si>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</si>
  <si>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</si>
  <si>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</si>
  <si>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</si>
  <si>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</si>
  <si>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</si>
  <si>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</si>
  <si>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</si>
  <si>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</si>
  <si>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</si>
  <si>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</si>
  <si>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</si>
  <si>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</si>
  <si>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</si>
  <si>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</si>
  <si>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</si>
  <si>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</si>
  <si>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</si>
  <si>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</si>
  <si>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</si>
  <si>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</si>
  <si>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</si>
  <si>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</si>
  <si>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</si>
  <si>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</si>
  <si>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</si>
  <si>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</si>
  <si>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</si>
  <si>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</si>
  <si>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</si>
  <si>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</si>
  <si>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</si>
  <si>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</si>
  <si>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</si>
  <si>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</si>
  <si>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</si>
  <si>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</si>
  <si>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</si>
  <si>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</si>
  <si>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</si>
  <si>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</si>
  <si>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</si>
  <si>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</si>
  <si>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</si>
  <si>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</si>
  <si>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</si>
  <si>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</si>
  <si>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</si>
  <si>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</si>
  <si>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</si>
  <si>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</si>
  <si>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</si>
  <si>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</si>
  <si>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</si>
  <si>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</si>
  <si>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</si>
  <si>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</si>
  <si>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</si>
  <si>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</si>
  <si>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</si>
  <si>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</si>
  <si>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</si>
  <si>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</si>
  <si>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</si>
  <si>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</si>
  <si>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</si>
  <si>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</si>
  <si>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</si>
  <si>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</si>
  <si>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</si>
  <si>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</si>
  <si>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</si>
  <si>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</si>
  <si>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</si>
  <si>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</si>
  <si>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</si>
  <si>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</si>
  <si>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</si>
  <si>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</si>
  <si>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</si>
  <si>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</si>
  <si>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</si>
  <si>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</si>
  <si>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</si>
  <si>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</si>
  <si>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</si>
  <si>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</si>
  <si>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</si>
  <si>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</si>
  <si>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</si>
  <si>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</si>
  <si>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</si>
  <si>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</si>
  <si>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</si>
  <si>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</si>
  <si>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</si>
  <si>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</si>
  <si>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</si>
  <si>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</si>
  <si>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</si>
  <si>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</si>
  <si>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</si>
  <si>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</si>
  <si>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</si>
  <si>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</si>
  <si>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</si>
  <si>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</si>
  <si>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</si>
  <si>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</si>
  <si>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</si>
  <si>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</si>
  <si>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</si>
  <si>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</si>
  <si>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</si>
  <si>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</si>
  <si>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</si>
  <si>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</si>
  <si>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</si>
  <si>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</si>
  <si>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</si>
  <si>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</si>
  <si>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</si>
  <si>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</si>
  <si>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</si>
  <si>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</si>
  <si>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</si>
  <si>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</si>
  <si>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</si>
  <si>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</si>
  <si>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</si>
  <si>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</si>
  <si>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</si>
  <si>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</si>
  <si>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</si>
  <si>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</si>
  <si>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</si>
  <si>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</si>
  <si>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</si>
  <si>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</si>
  <si>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</si>
  <si>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</si>
  <si>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</si>
  <si>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</si>
  <si>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</si>
  <si>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</si>
  <si>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</si>
  <si>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</si>
  <si>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</si>
  <si>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</si>
  <si>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</si>
  <si>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</si>
  <si>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</si>
  <si>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</si>
  <si>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</si>
  <si>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</si>
  <si>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</si>
  <si>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</si>
  <si>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</si>
  <si>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</si>
  <si>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</si>
  <si>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</si>
  <si>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</si>
  <si>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</si>
  <si>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</si>
  <si>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</si>
  <si>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</si>
  <si>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</si>
  <si>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</si>
  <si>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</si>
  <si>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</si>
  <si>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</si>
  <si>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</si>
  <si>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</si>
  <si>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</si>
  <si>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</si>
  <si>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</si>
  <si>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</si>
  <si>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</si>
  <si>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</si>
  <si>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</si>
  <si>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</si>
  <si>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</si>
  <si>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</si>
  <si>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</si>
  <si>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</si>
  <si>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</si>
  <si>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</si>
  <si>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</si>
  <si>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</si>
  <si>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</si>
  <si>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</si>
  <si>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</si>
  <si>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</si>
  <si>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</si>
  <si>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</si>
  <si>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</si>
  <si>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</si>
  <si>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</si>
  <si>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</si>
  <si>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</si>
  <si>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</si>
  <si>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</si>
  <si>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</si>
  <si>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</si>
  <si>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</si>
  <si>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</si>
  <si>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</si>
  <si>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</si>
  <si>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</si>
  <si>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</si>
  <si>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</si>
  <si>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</si>
  <si>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</si>
  <si>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</si>
  <si>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</si>
  <si>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</si>
  <si>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</si>
  <si>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</si>
  <si>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</si>
  <si>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</si>
  <si>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</si>
  <si>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</si>
  <si>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</si>
  <si>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</si>
  <si>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</si>
  <si>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</si>
  <si>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</si>
  <si>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</si>
  <si>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</si>
  <si>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</si>
  <si>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</si>
  <si>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</si>
  <si>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</si>
  <si>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</si>
  <si>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</si>
  <si>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</si>
  <si>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</si>
  <si>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</si>
  <si>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</si>
  <si>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</si>
  <si>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</si>
  <si>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</si>
  <si>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</si>
  <si>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</si>
  <si>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</si>
  <si>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</si>
  <si>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</si>
  <si>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</si>
  <si>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</si>
  <si>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</si>
  <si>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</si>
  <si>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</si>
  <si>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</si>
  <si>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</si>
  <si>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</si>
  <si>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</si>
  <si>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</si>
  <si>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</si>
  <si>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</si>
  <si>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</si>
  <si>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</si>
  <si>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</si>
  <si>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</si>
  <si>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</si>
  <si>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</si>
  <si>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</si>
  <si>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</si>
  <si>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</si>
  <si>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</si>
  <si>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</si>
  <si>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</si>
  <si>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</si>
  <si>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</si>
  <si>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</si>
  <si>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</si>
  <si>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</si>
  <si>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</si>
  <si>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</si>
  <si>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</si>
  <si>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</si>
  <si>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</si>
  <si>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</si>
  <si>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</si>
  <si>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</si>
  <si>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</si>
  <si>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</si>
  <si>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</si>
  <si>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</si>
  <si>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</si>
  <si>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</si>
  <si>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</si>
  <si>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</si>
  <si>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</si>
  <si>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</si>
  <si>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</si>
  <si>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</si>
  <si>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</si>
  <si>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</si>
  <si>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</si>
  <si>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</si>
  <si>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</si>
  <si>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</si>
  <si>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</si>
  <si>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</si>
  <si>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</si>
  <si>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</si>
  <si>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</si>
  <si>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</si>
  <si>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</si>
  <si>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</si>
  <si>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</si>
  <si>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</si>
  <si>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</si>
  <si>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</si>
  <si>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</si>
  <si>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</si>
  <si>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</si>
  <si>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</si>
  <si>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</si>
  <si>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</si>
  <si>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</si>
  <si>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</si>
  <si>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</si>
  <si>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</si>
  <si>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</si>
  <si>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</si>
  <si>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</si>
  <si>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</si>
  <si>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</si>
  <si>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</si>
  <si>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</si>
  <si>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</si>
  <si>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</si>
  <si>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</si>
  <si>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</si>
  <si>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</si>
  <si>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</si>
  <si>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</si>
  <si>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</si>
  <si>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</si>
  <si>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</si>
  <si>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</si>
  <si>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</si>
  <si>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</si>
  <si>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</si>
  <si>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</si>
  <si>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</si>
  <si>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</si>
  <si>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</si>
  <si>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</si>
  <si>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</si>
  <si>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</si>
  <si>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</si>
  <si>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</si>
  <si>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</si>
  <si>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</si>
  <si>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</si>
  <si>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</si>
  <si>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</si>
  <si>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</si>
  <si>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</si>
  <si>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</si>
  <si>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</si>
  <si>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</si>
  <si>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</si>
  <si>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</si>
  <si>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</si>
  <si>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</si>
  <si>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</si>
  <si>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</si>
  <si>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</si>
  <si>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</si>
  <si>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</si>
  <si>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</si>
  <si>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</si>
  <si>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</si>
  <si>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</si>
  <si>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</si>
  <si>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</si>
  <si>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</si>
  <si>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</si>
  <si>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</si>
  <si>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</si>
  <si>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</si>
  <si>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</si>
  <si>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</si>
  <si>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</si>
  <si>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</si>
  <si>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</si>
  <si>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</si>
  <si>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</si>
  <si>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</si>
  <si>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</si>
  <si>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</si>
  <si>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</si>
  <si>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</si>
  <si>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</si>
  <si>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</si>
  <si>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</si>
  <si>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</si>
  <si>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</si>
  <si>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</si>
  <si>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</si>
  <si>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</si>
  <si>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</si>
  <si>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</si>
  <si>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</si>
  <si>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</si>
  <si>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</si>
  <si>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</si>
  <si>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</si>
  <si>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</si>
  <si>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</si>
  <si>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</si>
  <si>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</si>
  <si>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</si>
  <si>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</si>
  <si>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</si>
  <si>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</si>
  <si>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</si>
  <si>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</si>
  <si>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</si>
  <si>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</si>
  <si>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</si>
  <si>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</si>
  <si>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</si>
  <si>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</si>
  <si>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</si>
  <si>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</si>
  <si>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</si>
  <si>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</si>
  <si>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</si>
  <si>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</si>
  <si>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</si>
  <si>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</si>
  <si>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</si>
  <si>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</si>
  <si>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</si>
  <si>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</si>
  <si>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</si>
  <si>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</si>
  <si>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</si>
  <si>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</si>
  <si>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</si>
  <si>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</si>
  <si>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</si>
  <si>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</si>
  <si>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</si>
  <si>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</si>
  <si>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</si>
  <si>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</si>
  <si>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</si>
  <si>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</si>
  <si>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</si>
  <si>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</si>
  <si>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</si>
  <si>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</si>
  <si>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</si>
  <si>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</si>
  <si>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</si>
  <si>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</si>
  <si>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</si>
  <si>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</si>
  <si>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</si>
  <si>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</si>
  <si>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</si>
  <si>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</si>
  <si>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</si>
  <si>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</si>
  <si>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</si>
  <si>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</si>
  <si>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</si>
  <si>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</si>
  <si>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</si>
  <si>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</si>
  <si>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</si>
  <si>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</si>
  <si>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</si>
  <si>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</si>
  <si>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</si>
  <si>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</si>
  <si>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</si>
  <si>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</si>
  <si>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</si>
  <si>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</si>
  <si>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</si>
  <si>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</si>
  <si>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</si>
  <si>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</si>
  <si>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</si>
  <si>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</si>
  <si>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</si>
  <si>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</si>
  <si>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</si>
  <si>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</si>
  <si>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</si>
  <si>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</si>
  <si>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</si>
  <si>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</si>
  <si>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</si>
  <si>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</si>
  <si>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</si>
  <si>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</si>
  <si>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</si>
  <si>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</si>
  <si>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</si>
  <si>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</si>
  <si>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</si>
  <si>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</si>
  <si>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</si>
  <si>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</si>
  <si>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</si>
  <si>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</si>
  <si>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</si>
  <si>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</si>
  <si>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</si>
  <si>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</si>
  <si>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</si>
  <si>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</si>
  <si>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</si>
  <si>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</si>
  <si>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</si>
  <si>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</si>
  <si>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</si>
  <si>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</si>
  <si>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</si>
  <si>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</si>
  <si>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</si>
  <si>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</si>
  <si>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</si>
  <si>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</si>
  <si>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</si>
  <si>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</si>
  <si>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</si>
  <si>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</si>
  <si>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</si>
  <si>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</si>
  <si>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</si>
  <si>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</si>
  <si>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</si>
  <si>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</si>
  <si>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</si>
  <si>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</si>
  <si>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</si>
  <si>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</si>
  <si>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</si>
  <si>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</si>
  <si>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</si>
  <si>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</si>
  <si>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</si>
  <si>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</si>
  <si>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</si>
  <si>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</si>
  <si>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</si>
  <si>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</si>
  <si>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</si>
  <si>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</si>
  <si>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</si>
  <si>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</si>
  <si>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</si>
  <si>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</si>
  <si>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</si>
  <si>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</si>
  <si>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</si>
  <si>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</si>
  <si>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</si>
  <si>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</si>
  <si>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</si>
  <si>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</si>
  <si>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</si>
  <si>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</si>
  <si>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</si>
  <si>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</si>
  <si>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</si>
  <si>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</si>
  <si>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</si>
  <si>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</si>
  <si>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</si>
  <si>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</si>
  <si>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</si>
  <si>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</si>
  <si>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</si>
  <si>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</si>
  <si>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</si>
  <si>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</si>
  <si>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</si>
  <si>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</si>
  <si>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</si>
  <si>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</si>
  <si>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</si>
  <si>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</si>
  <si>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</si>
  <si>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</si>
  <si>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</si>
  <si>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</si>
  <si>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</si>
  <si>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</si>
  <si>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</si>
  <si>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</si>
  <si>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</si>
  <si>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</si>
  <si>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</si>
  <si>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</si>
  <si>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</si>
  <si>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</si>
  <si>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</si>
  <si>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</si>
  <si>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</si>
  <si>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</si>
  <si>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</si>
  <si>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</si>
  <si>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</si>
  <si>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</si>
  <si>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</si>
  <si>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</si>
  <si>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</si>
  <si>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</si>
  <si>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</si>
  <si>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</si>
  <si>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</si>
  <si>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</si>
  <si>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</si>
  <si>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</si>
  <si>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</si>
  <si>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</si>
  <si>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</si>
  <si>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</si>
  <si>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</si>
  <si>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</si>
  <si>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</si>
  <si>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</si>
  <si>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</si>
  <si>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</si>
  <si>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</si>
  <si>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</si>
  <si>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</si>
  <si>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</si>
  <si>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</si>
  <si>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</si>
  <si>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</si>
  <si>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</si>
  <si>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</si>
  <si>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</si>
  <si>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</si>
  <si>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</si>
  <si>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</si>
  <si>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</si>
  <si>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</si>
  <si>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</si>
  <si>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</si>
  <si>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</si>
  <si>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</si>
  <si>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</si>
  <si>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</si>
  <si>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</si>
  <si>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</si>
  <si>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</si>
  <si>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</si>
  <si>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</si>
  <si>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</si>
  <si>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</si>
  <si>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</si>
  <si>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</si>
  <si>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</si>
  <si>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</si>
  <si>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</si>
  <si>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</si>
  <si>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</si>
  <si>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</si>
  <si>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</si>
  <si>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</si>
  <si>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</si>
  <si>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</si>
  <si>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</si>
  <si>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</si>
  <si>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</si>
  <si>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</si>
  <si>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</si>
  <si>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</si>
  <si>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</si>
  <si>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</si>
  <si>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</si>
  <si>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</si>
  <si>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</si>
  <si>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</si>
  <si>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</si>
  <si>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</si>
  <si>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</si>
  <si>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</si>
  <si>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</si>
  <si>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</si>
  <si>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</si>
  <si>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</si>
  <si>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</si>
  <si>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</si>
  <si>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</si>
  <si>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</si>
  <si>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</si>
  <si>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</si>
  <si>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</si>
  <si>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</si>
  <si>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</si>
  <si>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</si>
  <si>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</si>
  <si>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</si>
  <si>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</si>
  <si>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</si>
  <si>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</si>
  <si>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</si>
  <si>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</si>
  <si>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</si>
  <si>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</si>
  <si>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</si>
  <si>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</si>
  <si>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</si>
  <si>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</si>
  <si>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</si>
  <si>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</si>
  <si>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</si>
  <si>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</si>
  <si>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</si>
  <si>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</si>
  <si>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</si>
  <si>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</si>
  <si>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</si>
  <si>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</si>
  <si>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</si>
  <si>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</si>
  <si>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</si>
  <si>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</si>
  <si>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</si>
  <si>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</si>
  <si>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</si>
  <si>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</si>
  <si>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</si>
  <si>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</si>
  <si>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</si>
  <si>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</si>
  <si>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</si>
  <si>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</si>
  <si>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</si>
  <si>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</si>
  <si>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</si>
  <si>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</si>
  <si>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</si>
  <si>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</si>
  <si>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</si>
  <si>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</si>
  <si>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</si>
  <si>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</si>
  <si>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</si>
  <si>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</si>
  <si>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</si>
  <si>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</si>
  <si>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</si>
  <si>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</si>
  <si>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</si>
  <si>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</si>
  <si>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</si>
  <si>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</si>
  <si>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</si>
  <si>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</si>
  <si>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</si>
  <si>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</si>
  <si>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</si>
  <si>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</si>
  <si>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</si>
  <si>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</si>
  <si>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</si>
  <si>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</si>
  <si>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</si>
  <si>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</si>
  <si>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</si>
  <si>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</si>
  <si>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</si>
  <si>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</si>
  <si>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</si>
  <si>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</si>
  <si>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</si>
  <si>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</si>
  <si>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</si>
  <si>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</si>
  <si>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</si>
  <si>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</si>
  <si>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</si>
  <si>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</si>
  <si>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</si>
  <si>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</si>
  <si>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</si>
  <si>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</si>
  <si>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</si>
  <si>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</si>
  <si>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</si>
  <si>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</si>
  <si>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</si>
  <si>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</si>
  <si>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</si>
  <si>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</si>
  <si>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</si>
  <si>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</si>
  <si>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</si>
  <si>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</si>
  <si>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</si>
  <si>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</si>
  <si>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</si>
  <si>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</si>
  <si>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</si>
  <si>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</si>
  <si>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</si>
  <si>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</si>
  <si>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</si>
  <si>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</si>
  <si>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</si>
  <si>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</si>
  <si>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</si>
  <si>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</si>
  <si>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</si>
  <si>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</si>
  <si>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</si>
  <si>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</si>
  <si>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</si>
  <si>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</si>
  <si>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</si>
  <si>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</si>
  <si>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</si>
  <si>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</si>
  <si>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</si>
  <si>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</si>
  <si>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</si>
  <si>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</si>
  <si>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</si>
  <si>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</si>
  <si>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</si>
  <si>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</si>
  <si>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</si>
  <si>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</si>
  <si>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</si>
  <si>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</si>
  <si>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</si>
  <si>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</si>
  <si>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</si>
  <si>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</si>
  <si>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</si>
  <si>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</si>
  <si>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</si>
  <si>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</si>
  <si>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</si>
  <si>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</si>
  <si>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</si>
  <si>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</si>
  <si>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</si>
  <si>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</si>
  <si>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</si>
  <si>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</si>
  <si>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</si>
  <si>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</si>
  <si>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</si>
  <si>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</si>
  <si>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</si>
  <si>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</si>
  <si>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</si>
  <si>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</si>
  <si>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</si>
  <si>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</si>
  <si>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</si>
  <si>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</si>
  <si>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</si>
  <si>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</si>
  <si>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</si>
  <si>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</si>
  <si>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</si>
  <si>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</si>
  <si>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</si>
  <si>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</si>
  <si>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</si>
  <si>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</si>
  <si>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</si>
  <si>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</si>
  <si>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</si>
  <si>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</si>
  <si>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</si>
  <si>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</si>
  <si>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</si>
  <si>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</si>
  <si>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</si>
  <si>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</si>
  <si>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</si>
  <si>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</si>
  <si>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</si>
  <si>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</si>
  <si>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</si>
  <si>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</si>
  <si>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</si>
  <si>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</si>
  <si>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</si>
  <si>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</si>
  <si>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</si>
  <si>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</si>
  <si>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</si>
  <si>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</si>
  <si>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</si>
  <si>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</si>
  <si>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</si>
  <si>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</si>
  <si>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</si>
  <si>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</si>
  <si>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</si>
  <si>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</si>
  <si>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</si>
  <si>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</si>
  <si>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</si>
  <si>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</si>
  <si>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</si>
  <si>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</si>
  <si>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</si>
  <si>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</si>
  <si>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</si>
  <si>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</si>
  <si>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</si>
  <si>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</si>
  <si>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</si>
  <si>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</si>
  <si>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</si>
  <si>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</si>
  <si>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</si>
  <si>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</si>
  <si>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</si>
  <si>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</si>
  <si>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</si>
  <si>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</si>
  <si>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</si>
  <si>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</si>
  <si>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</si>
  <si>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</si>
  <si>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</si>
  <si>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</si>
  <si>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</si>
  <si>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</si>
  <si>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</si>
  <si>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</si>
  <si>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</si>
  <si>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</si>
  <si>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</si>
  <si>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</si>
  <si>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</si>
  <si>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</si>
  <si>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</si>
  <si>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</si>
  <si>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</si>
  <si>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</si>
  <si>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</si>
  <si>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</si>
  <si>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</si>
  <si>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</si>
  <si>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</si>
  <si>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</si>
  <si>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</si>
  <si>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</si>
  <si>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</si>
  <si>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</si>
  <si>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</si>
  <si>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</si>
  <si>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</si>
  <si>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</si>
  <si>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</si>
  <si>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</si>
  <si>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</si>
  <si>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</si>
  <si>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</si>
  <si>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</si>
  <si>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</si>
  <si>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</si>
  <si>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</si>
  <si>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</si>
  <si>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</si>
  <si>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</si>
  <si>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</si>
  <si>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</si>
  <si>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</si>
  <si>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</si>
  <si>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</si>
  <si>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</si>
  <si>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</si>
  <si>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</si>
  <si>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</si>
  <si>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</si>
  <si>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</si>
  <si>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</si>
  <si>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</si>
  <si>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</si>
  <si>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</si>
  <si>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</si>
  <si>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</si>
  <si>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</si>
  <si>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</si>
  <si>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</si>
  <si>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</si>
  <si>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</si>
  <si>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</si>
  <si>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</si>
  <si>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</si>
  <si>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</si>
  <si>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</si>
  <si>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</si>
  <si>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</si>
  <si>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</si>
  <si>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</si>
  <si>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</si>
  <si>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</si>
  <si>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</si>
  <si>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</si>
  <si>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</si>
  <si>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</si>
  <si>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</si>
  <si>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</si>
  <si>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</si>
  <si>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</si>
  <si>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</si>
  <si>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</si>
  <si>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</si>
  <si>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</si>
  <si>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</si>
  <si>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</si>
  <si>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</si>
  <si>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</si>
  <si>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</si>
  <si>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</si>
  <si>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</si>
  <si>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</si>
  <si>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</si>
  <si>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</si>
  <si>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</si>
  <si>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</si>
  <si>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</si>
  <si>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</si>
  <si>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</si>
  <si>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</si>
  <si>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</si>
  <si>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</si>
  <si>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</si>
  <si>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</si>
  <si>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</si>
  <si>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</si>
  <si>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</si>
  <si>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</si>
  <si>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</si>
  <si>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</si>
  <si>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</si>
  <si>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</si>
  <si>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</si>
  <si>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</si>
  <si>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</si>
  <si>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</si>
  <si>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</si>
  <si>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</si>
  <si>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</si>
  <si>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</si>
  <si>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</si>
  <si>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</si>
  <si>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</si>
  <si>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</si>
  <si>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</si>
  <si>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</si>
  <si>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</si>
  <si>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</si>
  <si>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</si>
  <si>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</si>
  <si>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</si>
  <si>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</si>
  <si>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</si>
  <si>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</si>
  <si>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</si>
  <si>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</si>
  <si>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</si>
  <si>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</si>
  <si>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</si>
  <si>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</si>
  <si>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</si>
  <si>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</si>
  <si>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</si>
  <si>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</si>
  <si>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</si>
  <si>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</si>
  <si>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</si>
  <si>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</si>
  <si>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</si>
  <si>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</si>
  <si>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</si>
  <si>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</si>
  <si>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</si>
  <si>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</si>
  <si>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</si>
  <si>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</si>
  <si>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</si>
  <si>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</si>
  <si>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</si>
  <si>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</si>
  <si>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</si>
  <si>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</si>
  <si>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</si>
  <si>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</si>
  <si>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</si>
  <si>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</si>
  <si>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</si>
  <si>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</si>
  <si>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</si>
  <si>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</si>
  <si>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</si>
  <si>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</si>
  <si>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</si>
  <si>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</si>
  <si>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</si>
  <si>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</si>
  <si>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</si>
  <si>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</si>
  <si>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</si>
  <si>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</si>
  <si>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</si>
  <si>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</si>
  <si>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</si>
  <si>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</si>
  <si>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</si>
  <si>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</si>
  <si>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</si>
  <si>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</si>
  <si>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</si>
  <si>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</si>
  <si>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</si>
  <si>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</si>
  <si>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</si>
  <si>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</si>
  <si>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</si>
  <si>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</si>
  <si>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</si>
  <si>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</si>
  <si>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</si>
  <si>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</si>
  <si>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</si>
  <si>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</si>
  <si>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</si>
  <si>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</si>
  <si>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</si>
  <si>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</si>
  <si>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</si>
  <si>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</si>
  <si>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</si>
  <si>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</si>
  <si>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</si>
  <si>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</si>
  <si>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</si>
  <si>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</si>
  <si>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</si>
  <si>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</si>
  <si>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</si>
  <si>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</si>
  <si>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</si>
  <si>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</si>
  <si>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</si>
  <si>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</si>
  <si>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</si>
  <si>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</si>
  <si>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</si>
  <si>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</si>
  <si>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</si>
  <si>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</si>
  <si>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</si>
  <si>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</si>
  <si>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</si>
  <si>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</si>
  <si>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</si>
  <si>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</si>
  <si>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</si>
  <si>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</si>
  <si>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</si>
  <si>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</si>
  <si>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</si>
  <si>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</si>
  <si>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</si>
  <si>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</si>
  <si>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</si>
  <si>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</si>
  <si>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</si>
  <si>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</si>
  <si>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</si>
  <si>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</si>
  <si>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</si>
  <si>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</si>
  <si>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</si>
  <si>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</si>
  <si>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</si>
  <si>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</si>
  <si>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</si>
  <si>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</si>
  <si>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</si>
  <si>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</si>
  <si>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</si>
  <si>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</si>
  <si>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</si>
  <si>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</si>
  <si>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</si>
  <si>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</si>
  <si>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</si>
  <si>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</si>
  <si>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</si>
  <si>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</si>
  <si>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</si>
  <si>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</si>
  <si>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</si>
  <si>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</si>
  <si>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</si>
  <si>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</si>
  <si>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</si>
  <si>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</si>
  <si>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</si>
  <si>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</si>
  <si>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</si>
  <si>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</si>
  <si>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</si>
  <si>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</si>
  <si>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</si>
  <si>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</si>
  <si>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</si>
  <si>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</si>
  <si>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</si>
  <si>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</si>
  <si>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</si>
  <si>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</si>
  <si>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</si>
  <si>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</si>
  <si>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</si>
  <si>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</si>
  <si>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</si>
  <si>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</si>
  <si>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</si>
  <si>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</si>
  <si>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</si>
  <si>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</si>
  <si>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</si>
  <si>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</si>
  <si>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</si>
  <si>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</si>
  <si>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</si>
  <si>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</si>
  <si>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</si>
  <si>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</si>
  <si>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</si>
  <si>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</si>
  <si>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</si>
  <si>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</si>
  <si>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</si>
  <si>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</si>
  <si>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</si>
  <si>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</si>
  <si>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</si>
  <si>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</si>
  <si>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</si>
  <si>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</si>
  <si>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</si>
  <si>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</si>
  <si>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</si>
  <si>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</si>
  <si>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</si>
  <si>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</si>
  <si>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</si>
  <si>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</si>
  <si>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</si>
  <si>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</si>
  <si>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</si>
  <si>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</si>
  <si>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</si>
  <si>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</si>
  <si>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</si>
  <si>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</si>
  <si>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</si>
  <si>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</si>
  <si>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</si>
  <si>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</si>
  <si>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</si>
  <si>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</si>
  <si>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</si>
  <si>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</si>
  <si>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</si>
  <si>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</si>
  <si>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</si>
  <si>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</si>
  <si>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</si>
  <si>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</si>
  <si>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</si>
  <si>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</si>
  <si>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</si>
  <si>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</si>
  <si>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</si>
  <si>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</si>
  <si>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</si>
  <si>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</si>
  <si>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</si>
  <si>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</si>
  <si>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</si>
  <si>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</si>
  <si>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</si>
  <si>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</si>
  <si>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</si>
  <si>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</si>
  <si>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</si>
  <si>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</si>
  <si>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</si>
  <si>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</si>
  <si>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</si>
  <si>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</si>
  <si>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</si>
  <si>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</si>
  <si>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</si>
  <si>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</si>
  <si>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</si>
  <si>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</si>
  <si>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</si>
  <si>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</si>
  <si>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</si>
  <si>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</si>
  <si>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</si>
  <si>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</si>
  <si>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</si>
  <si>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</si>
  <si>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</si>
  <si>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</si>
  <si>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</si>
  <si>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</si>
  <si>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</si>
  <si>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</si>
  <si>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</si>
  <si>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</si>
  <si>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</si>
  <si>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</si>
  <si>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</si>
  <si>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</si>
  <si>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</si>
  <si>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</si>
  <si>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</si>
  <si>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</si>
  <si>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</si>
  <si>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</si>
  <si>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</si>
  <si>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</si>
  <si>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</si>
  <si>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</si>
  <si>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</si>
  <si>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</si>
  <si>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</si>
  <si>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</si>
  <si>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</si>
  <si>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</si>
  <si>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</si>
  <si>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</si>
  <si>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</si>
  <si>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</si>
  <si>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</si>
  <si>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</si>
  <si>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</si>
  <si>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</si>
  <si>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</si>
  <si>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</si>
  <si>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</si>
  <si>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</si>
  <si>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</si>
  <si>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</si>
  <si>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</si>
  <si>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</si>
  <si>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</si>
  <si>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</si>
  <si>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</si>
  <si>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</si>
  <si>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</si>
  <si>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</si>
  <si>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</si>
  <si>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</si>
  <si>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</si>
  <si>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</si>
  <si>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</si>
  <si>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</si>
  <si>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</si>
  <si>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</si>
  <si>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</si>
  <si>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</si>
  <si>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</si>
  <si>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</si>
  <si>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</si>
  <si>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</si>
  <si>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</si>
  <si>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</si>
  <si>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</si>
  <si>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</si>
  <si>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</si>
  <si>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</si>
  <si>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</si>
  <si>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</si>
  <si>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</si>
  <si>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</si>
  <si>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</si>
  <si>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</si>
  <si>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</si>
  <si>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</si>
  <si>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</si>
  <si>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</si>
  <si>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</si>
  <si>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</si>
  <si>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</si>
  <si>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</si>
  <si>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</si>
  <si>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</si>
  <si>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</si>
  <si>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</si>
  <si>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</si>
  <si>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</si>
  <si>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</si>
  <si>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</si>
  <si>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</si>
  <si>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</si>
  <si>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</si>
  <si>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</si>
  <si>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</si>
  <si>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</si>
  <si>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</si>
  <si>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</si>
  <si>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</si>
  <si>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</si>
  <si>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</si>
  <si>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</si>
  <si>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</si>
  <si>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</si>
  <si>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</si>
  <si>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</si>
  <si>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</si>
  <si>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</si>
  <si>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</si>
  <si>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</si>
  <si>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</si>
  <si>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</si>
  <si>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</si>
  <si>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</si>
  <si>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</si>
  <si>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</si>
  <si>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</si>
  <si>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</si>
  <si>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</si>
  <si>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</si>
  <si>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</si>
  <si>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</si>
  <si>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</si>
  <si>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</si>
  <si>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</si>
  <si>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</si>
  <si>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</si>
  <si>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</si>
  <si>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</si>
  <si>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</si>
  <si>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</si>
  <si>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</si>
  <si>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</si>
  <si>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</si>
  <si>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</si>
  <si>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</si>
  <si>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</si>
  <si>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</si>
  <si>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</si>
  <si>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</si>
  <si>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</si>
  <si>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</si>
  <si>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</si>
  <si>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</si>
  <si>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</si>
  <si>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</si>
  <si>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</si>
  <si>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</si>
  <si>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</si>
  <si>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</si>
  <si>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</si>
  <si>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</si>
  <si>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</si>
  <si>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</si>
  <si>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</si>
  <si>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</si>
  <si>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</si>
  <si>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</si>
  <si>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</si>
  <si>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</si>
  <si>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</si>
  <si>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</si>
  <si>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</si>
  <si>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</si>
  <si>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</si>
  <si>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</si>
  <si>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</si>
  <si>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</si>
  <si>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</si>
  <si>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</si>
  <si>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</si>
  <si>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</si>
  <si>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</si>
  <si>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</si>
  <si>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</si>
  <si>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</si>
  <si>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</si>
  <si>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</si>
  <si>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</si>
  <si>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</si>
  <si>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</si>
  <si>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</si>
  <si>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</si>
  <si>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</si>
  <si>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</si>
  <si>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</si>
  <si>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</si>
  <si>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</si>
  <si>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</si>
  <si>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</si>
  <si>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</si>
  <si>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</si>
  <si>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</si>
  <si>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</si>
  <si>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</si>
  <si>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</si>
  <si>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</si>
  <si>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</si>
  <si>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</si>
  <si>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</si>
  <si>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</si>
  <si>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</si>
  <si>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</si>
  <si>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</si>
  <si>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</si>
  <si>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</si>
  <si>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</si>
  <si>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</si>
  <si>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</si>
  <si>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</si>
  <si>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</si>
  <si>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</si>
  <si>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</si>
  <si>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</si>
  <si>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</si>
  <si>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</si>
  <si>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</si>
  <si>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</si>
  <si>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</si>
  <si>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</si>
  <si>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</si>
  <si>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</si>
  <si>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</si>
  <si>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</si>
  <si>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</si>
  <si>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</si>
  <si>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</si>
  <si>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</si>
  <si>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</si>
  <si>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</si>
  <si>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</si>
  <si>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</si>
  <si>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</si>
  <si>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</si>
  <si>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</si>
  <si>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</si>
  <si>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</si>
  <si>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</si>
  <si>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</si>
  <si>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</si>
  <si>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</si>
  <si>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</si>
  <si>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</si>
  <si>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</si>
  <si>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</si>
  <si>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</si>
  <si>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</si>
  <si>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</si>
  <si>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</si>
  <si>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</si>
  <si>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</si>
  <si>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</si>
  <si>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</si>
  <si>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</si>
  <si>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</si>
  <si>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</si>
  <si>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</si>
  <si>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</si>
  <si>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</si>
  <si>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</si>
  <si>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</si>
  <si>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</si>
  <si>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</si>
  <si>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</si>
  <si>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</si>
  <si>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</si>
  <si>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</si>
  <si>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</si>
  <si>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</si>
  <si>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</si>
  <si>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</si>
  <si>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</si>
  <si>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</si>
  <si>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</si>
  <si>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</si>
  <si>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</si>
  <si>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</si>
  <si>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</si>
  <si>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</si>
  <si>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</si>
  <si>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</si>
  <si>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</si>
  <si>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</si>
  <si>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</si>
  <si>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</si>
  <si>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</si>
  <si>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</si>
  <si>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</si>
  <si>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</si>
  <si>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</si>
  <si>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</si>
  <si>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</si>
  <si>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</si>
  <si>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</si>
  <si>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</si>
  <si>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</si>
  <si>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</si>
  <si>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</si>
  <si>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</si>
  <si>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</si>
  <si>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</si>
  <si>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</si>
  <si>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</si>
  <si>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</si>
  <si>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</si>
  <si>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</si>
  <si>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</si>
  <si>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</si>
  <si>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</si>
  <si>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</si>
  <si>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</si>
  <si>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</si>
  <si>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</si>
  <si>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</si>
  <si>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</si>
  <si>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</si>
  <si>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</si>
  <si>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</si>
  <si>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</si>
  <si>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</si>
  <si>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</si>
  <si>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</si>
  <si>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</si>
  <si>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</si>
  <si>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</si>
  <si>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</si>
  <si>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</si>
  <si>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</si>
  <si>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</si>
  <si>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</si>
  <si>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</si>
  <si>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</si>
  <si>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</si>
  <si>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</si>
  <si>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</si>
  <si>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</si>
  <si>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</si>
  <si>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</si>
  <si>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</si>
  <si>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</si>
  <si>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</si>
  <si>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</si>
  <si>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</si>
  <si>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</si>
  <si>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</si>
  <si>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</si>
  <si>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</si>
  <si>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</si>
  <si>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</si>
  <si>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</si>
  <si>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</si>
  <si>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</si>
  <si>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</si>
  <si>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</si>
  <si>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</si>
  <si>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</si>
  <si>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</si>
  <si>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</si>
  <si>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</si>
  <si>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</si>
  <si>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</si>
  <si>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</si>
  <si>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</si>
  <si>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</si>
  <si>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</si>
  <si>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</si>
  <si>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</si>
  <si>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</si>
  <si>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</si>
  <si>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</si>
  <si>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</si>
  <si>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</si>
  <si>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</si>
  <si>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</si>
  <si>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</si>
  <si>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</si>
  <si>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</si>
  <si>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</si>
  <si>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</si>
  <si>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</si>
  <si>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</si>
  <si>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</si>
  <si>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</si>
  <si>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</si>
  <si>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</si>
  <si>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</si>
  <si>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</si>
  <si>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</si>
  <si>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</si>
  <si>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</si>
  <si>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</si>
  <si>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</si>
  <si>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</si>
  <si>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</si>
  <si>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</si>
  <si>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</si>
  <si>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</si>
  <si>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</si>
  <si>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</si>
  <si>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</si>
  <si>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</si>
  <si>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</si>
  <si>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</si>
  <si>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</si>
  <si>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</si>
  <si>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</si>
  <si>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</si>
  <si>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</si>
  <si>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</si>
  <si>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</si>
  <si>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</si>
  <si>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</si>
  <si>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</si>
  <si>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</si>
  <si>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</si>
  <si>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</si>
  <si>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</si>
  <si>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</si>
  <si>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</si>
  <si>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</si>
  <si>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</si>
  <si>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</si>
  <si>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</si>
  <si>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</si>
  <si>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</si>
  <si>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</si>
  <si>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</si>
  <si>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</si>
  <si>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</si>
  <si>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</si>
  <si>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</si>
  <si>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</si>
  <si>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</si>
  <si>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</si>
  <si>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</si>
  <si>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</si>
  <si>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</si>
  <si>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</si>
  <si>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</si>
  <si>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</si>
  <si>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</si>
  <si>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</si>
  <si>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</si>
  <si>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</si>
  <si>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</si>
  <si>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</si>
  <si>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</si>
  <si>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</si>
  <si>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</si>
  <si>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</si>
  <si>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</si>
  <si>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</si>
  <si>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</si>
  <si>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</si>
  <si>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</si>
  <si>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</si>
  <si>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</si>
  <si>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</si>
  <si>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</si>
  <si>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</si>
  <si>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</si>
  <si>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</si>
  <si>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</si>
  <si>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</si>
  <si>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</si>
  <si>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</si>
  <si>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</si>
  <si>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</si>
  <si>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</si>
  <si>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</si>
  <si>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</si>
  <si>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</si>
  <si>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</si>
  <si>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</si>
  <si>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</si>
  <si>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</si>
  <si>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</si>
  <si>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</si>
  <si>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</si>
  <si>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</si>
  <si>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</si>
  <si>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</si>
  <si>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</si>
  <si>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</si>
  <si>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</si>
  <si>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</si>
  <si>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</si>
  <si>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</si>
  <si>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</si>
  <si>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</si>
  <si>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</si>
  <si>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</si>
  <si>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</si>
  <si>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</si>
  <si>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</si>
  <si>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</si>
  <si>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</si>
  <si>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</si>
  <si>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</si>
  <si>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</si>
  <si>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</si>
  <si>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</si>
  <si>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</si>
  <si>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</si>
  <si>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</si>
  <si>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</si>
  <si>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</si>
  <si>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</si>
  <si>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</si>
  <si>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</si>
  <si>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</si>
  <si>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</si>
  <si>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</si>
  <si>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</si>
  <si>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</si>
  <si>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</si>
  <si>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</si>
  <si>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</si>
  <si>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</si>
  <si>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</si>
  <si>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</si>
  <si>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</si>
  <si>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</si>
  <si>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</si>
  <si>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</si>
  <si>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</si>
  <si>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</si>
  <si>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</si>
  <si>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</si>
  <si>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</si>
  <si>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</si>
  <si>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</si>
  <si>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</si>
  <si>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</si>
  <si>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</si>
  <si>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</si>
  <si>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</si>
  <si>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</si>
  <si>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</si>
  <si>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</si>
  <si>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</si>
  <si>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</si>
  <si>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</si>
  <si>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</si>
  <si>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</si>
  <si>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</si>
  <si>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</si>
  <si>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</si>
  <si>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</si>
  <si>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</si>
  <si>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</si>
  <si>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</si>
  <si>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</si>
  <si>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</si>
  <si>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</si>
  <si>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</si>
  <si>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</si>
  <si>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</si>
  <si>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</si>
  <si>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</si>
  <si>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</si>
  <si>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</si>
  <si>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</si>
  <si>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</si>
  <si>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</si>
  <si>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</si>
  <si>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</si>
  <si>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</si>
  <si>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</si>
  <si>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</si>
  <si>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</si>
  <si>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</si>
  <si>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</si>
  <si>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</si>
  <si>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</si>
  <si>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</si>
  <si>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</si>
  <si>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</si>
  <si>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</si>
  <si>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</si>
  <si>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</si>
  <si>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</si>
  <si>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</si>
  <si>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</si>
  <si>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</si>
  <si>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</si>
  <si>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</si>
  <si>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</si>
  <si>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</si>
  <si>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</si>
  <si>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</si>
  <si>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</si>
  <si>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</si>
  <si>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</si>
  <si>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</si>
  <si>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</si>
  <si>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</si>
  <si>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</si>
  <si>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</si>
  <si>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</si>
  <si>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</si>
  <si>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</si>
  <si>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</si>
  <si>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</si>
  <si>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</si>
  <si>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</si>
  <si>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</si>
  <si>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</si>
  <si>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</si>
  <si>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</si>
  <si>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</si>
  <si>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</si>
  <si>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</si>
  <si>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</si>
  <si>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</si>
  <si>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</si>
  <si>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</si>
  <si>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</si>
  <si>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</si>
  <si>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</si>
  <si>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</si>
  <si>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</si>
  <si>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</si>
  <si>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</si>
  <si>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</si>
  <si>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</si>
  <si>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</si>
  <si>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</si>
  <si>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</si>
  <si>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</si>
  <si>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</si>
  <si>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</si>
  <si>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</si>
  <si>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</si>
  <si>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</si>
  <si>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</si>
  <si>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</si>
  <si>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</si>
  <si>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</si>
  <si>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</si>
  <si>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</si>
  <si>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</si>
  <si>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</si>
  <si>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</si>
  <si>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</si>
  <si>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</si>
  <si>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</si>
  <si>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</si>
  <si>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</si>
  <si>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</si>
  <si>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</si>
  <si>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</si>
  <si>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</si>
  <si>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</si>
  <si>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</si>
  <si>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</si>
  <si>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</si>
  <si>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</si>
  <si>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</si>
  <si>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</si>
  <si>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</si>
  <si>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</si>
  <si>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</si>
  <si>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</si>
  <si>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</si>
  <si>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</si>
  <si>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</si>
  <si>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</si>
  <si>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</si>
  <si>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</si>
  <si>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</si>
  <si>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</si>
  <si>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</si>
  <si>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</si>
  <si>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</si>
  <si>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</si>
  <si>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</si>
  <si>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</si>
  <si>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</si>
  <si>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</si>
  <si>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</si>
  <si>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</si>
  <si>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</si>
  <si>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</si>
  <si>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</si>
  <si>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</si>
  <si>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</si>
  <si>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</si>
  <si>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</si>
  <si>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</si>
  <si>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</si>
  <si>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</si>
  <si>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</si>
  <si>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</si>
  <si>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</si>
  <si>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</si>
  <si>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</si>
  <si>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</si>
  <si>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</si>
  <si>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</si>
  <si>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</si>
  <si>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</si>
  <si>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</si>
  <si>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</si>
  <si>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</si>
  <si>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</si>
  <si>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</si>
  <si>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</si>
  <si>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</si>
  <si>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</si>
  <si>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</si>
  <si>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</si>
  <si>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</si>
  <si>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</si>
  <si>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</si>
  <si>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</si>
  <si>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</si>
  <si>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</si>
  <si>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</si>
  <si>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</si>
  <si>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</si>
  <si>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</si>
  <si>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</si>
  <si>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</si>
  <si>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</si>
  <si>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</si>
  <si>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</si>
  <si>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</si>
  <si>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</si>
  <si>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</si>
  <si>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</si>
  <si>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</si>
  <si>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</si>
  <si>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</si>
  <si>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</si>
  <si>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</si>
  <si>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</si>
  <si>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</si>
  <si>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</si>
  <si>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</si>
  <si>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</si>
  <si>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</si>
  <si>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</si>
  <si>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</si>
  <si>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</si>
  <si>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</si>
  <si>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</si>
  <si>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</si>
  <si>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</si>
  <si>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</si>
  <si>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</si>
  <si>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</si>
  <si>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</si>
  <si>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</si>
  <si>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</si>
  <si>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</si>
  <si>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</si>
  <si>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</si>
  <si>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</si>
  <si>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</si>
  <si>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</si>
  <si>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</si>
  <si>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</si>
  <si>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</si>
  <si>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</si>
  <si>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</si>
  <si>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</si>
  <si>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</si>
  <si>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</si>
  <si>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</si>
  <si>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</si>
  <si>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</si>
  <si>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</si>
  <si>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</si>
  <si>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</si>
  <si>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</si>
  <si>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</si>
  <si>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</si>
  <si>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</si>
  <si>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</si>
  <si>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</si>
  <si>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</si>
  <si>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</si>
  <si>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</si>
  <si>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</si>
  <si>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</si>
  <si>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</si>
  <si>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</si>
  <si>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</si>
  <si>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</si>
  <si>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</si>
  <si>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</si>
  <si>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</si>
  <si>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</si>
  <si>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</si>
  <si>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</si>
  <si>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</si>
  <si>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</si>
  <si>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</si>
  <si>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</si>
  <si>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</si>
  <si>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</si>
  <si>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</si>
  <si>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</si>
  <si>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</si>
  <si>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</si>
  <si>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</si>
  <si>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</si>
  <si>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</si>
  <si>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</si>
  <si>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</si>
  <si>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</si>
  <si>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</si>
  <si>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</si>
  <si>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</si>
  <si>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</si>
  <si>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</si>
  <si>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</si>
  <si>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</si>
  <si>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</si>
  <si>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</si>
  <si>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</si>
  <si>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</si>
  <si>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</si>
  <si>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</si>
  <si>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</si>
  <si>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</si>
  <si>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</si>
  <si>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</si>
  <si>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</si>
  <si>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</si>
  <si>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</si>
  <si>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</si>
  <si>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</si>
  <si>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</si>
  <si>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</si>
  <si>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</si>
  <si>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</si>
  <si>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</si>
  <si>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</si>
  <si>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</si>
  <si>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</si>
  <si>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</si>
  <si>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</si>
  <si>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</si>
  <si>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</si>
  <si>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</si>
  <si>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</si>
  <si>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</si>
  <si>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</si>
  <si>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</si>
  <si>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</si>
  <si>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</si>
  <si>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</si>
  <si>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</si>
  <si>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</si>
  <si>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</si>
  <si>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</si>
  <si>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</si>
  <si>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</si>
  <si>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</si>
  <si>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</si>
  <si>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</si>
  <si>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</si>
  <si>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</si>
  <si>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</si>
  <si>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</si>
  <si>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</si>
  <si>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</si>
  <si>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</si>
  <si>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</si>
  <si>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</si>
  <si>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</si>
  <si>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</si>
  <si>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</si>
  <si>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</si>
  <si>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</si>
  <si>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</si>
  <si>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</si>
  <si>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</si>
  <si>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</si>
  <si>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</si>
  <si>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</si>
  <si>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</si>
  <si>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</si>
  <si>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</si>
  <si>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</si>
  <si>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</si>
  <si>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</si>
  <si>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</si>
  <si>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</si>
  <si>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</si>
  <si>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</si>
  <si>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</si>
  <si>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</si>
  <si>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</si>
  <si>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</si>
  <si>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</si>
  <si>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</si>
  <si>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</si>
  <si>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</si>
  <si>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</si>
  <si>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</si>
  <si>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</si>
  <si>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</si>
  <si>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</si>
  <si>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</si>
  <si>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</si>
  <si>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</si>
  <si>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</si>
  <si>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</si>
  <si>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</si>
  <si>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</si>
  <si>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</si>
  <si>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</si>
  <si>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</si>
  <si>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</si>
  <si>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</si>
  <si>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</si>
  <si>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</si>
  <si>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</si>
  <si>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</si>
  <si>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</si>
  <si>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</si>
  <si>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</si>
  <si>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</si>
  <si>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</si>
  <si>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</si>
  <si>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</si>
  <si>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</si>
  <si>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</si>
  <si>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</si>
  <si>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</si>
  <si>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</si>
  <si>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</si>
  <si>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</si>
  <si>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</si>
  <si>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</si>
  <si>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</si>
  <si>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</si>
  <si>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</si>
  <si>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</si>
  <si>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</si>
  <si>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</si>
  <si>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</si>
  <si>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</si>
  <si>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</si>
  <si>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</si>
  <si>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</si>
  <si>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</si>
  <si>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</si>
  <si>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</si>
  <si>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</si>
  <si>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</si>
  <si>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</si>
  <si>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</si>
  <si>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</si>
  <si>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</si>
  <si>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</si>
  <si>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</si>
  <si>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</si>
  <si>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</si>
  <si>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</si>
  <si>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</si>
  <si>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</si>
  <si>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</si>
  <si>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</si>
  <si>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</si>
  <si>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</si>
  <si>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</si>
  <si>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</si>
  <si>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</si>
  <si>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</si>
  <si>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</si>
  <si>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</si>
  <si>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</si>
  <si>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</si>
  <si>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</si>
  <si>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</si>
  <si>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</si>
  <si>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</si>
  <si>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</si>
  <si>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</si>
  <si>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</si>
  <si>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</si>
  <si>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</si>
  <si>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</si>
  <si>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</si>
  <si>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</si>
  <si>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</si>
  <si>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</si>
  <si>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</si>
  <si>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</si>
  <si>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</si>
  <si>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</si>
  <si>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</si>
  <si>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</si>
  <si>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</si>
  <si>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</si>
  <si>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</si>
  <si>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</si>
  <si>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</si>
  <si>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</si>
  <si>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</si>
  <si>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</si>
  <si>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</si>
  <si>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</si>
  <si>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</si>
  <si>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</si>
  <si>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</si>
  <si>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</si>
  <si>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</si>
  <si>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</si>
  <si>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</si>
  <si>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</si>
  <si>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</si>
  <si>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</si>
  <si>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</si>
  <si>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</si>
  <si>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</si>
  <si>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</si>
  <si>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</si>
  <si>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</si>
  <si>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</si>
  <si>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</si>
  <si>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</si>
  <si>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</si>
  <si>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</si>
  <si>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</si>
  <si>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</si>
  <si>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</si>
  <si>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</si>
  <si>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</si>
  <si>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</si>
  <si>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</si>
  <si>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</si>
  <si>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</si>
  <si>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</si>
  <si>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</si>
  <si>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</si>
  <si>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</si>
  <si>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</si>
  <si>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</si>
  <si>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</si>
  <si>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</si>
  <si>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</si>
  <si>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</si>
  <si>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</si>
  <si>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</si>
  <si>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</si>
  <si>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</si>
  <si>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</si>
  <si>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</si>
  <si>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</si>
  <si>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</si>
  <si>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</si>
  <si>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</si>
  <si>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</si>
  <si>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</si>
  <si>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</si>
  <si>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</si>
  <si>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</si>
  <si>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</si>
  <si>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</si>
  <si>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</si>
  <si>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</si>
  <si>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</si>
  <si>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</si>
  <si>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</si>
  <si>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</si>
  <si>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</si>
  <si>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</si>
  <si>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</si>
  <si>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</si>
  <si>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</si>
  <si>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</si>
  <si>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</si>
  <si>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</si>
  <si>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</si>
  <si>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</si>
  <si>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</si>
  <si>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</si>
  <si>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</si>
  <si>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</si>
  <si>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</si>
  <si>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</si>
  <si>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</si>
  <si>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</si>
  <si>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</si>
  <si>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</si>
  <si>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</si>
  <si>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</si>
  <si>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</si>
  <si>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</si>
  <si>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</si>
  <si>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</si>
  <si>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</si>
  <si>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</si>
  <si>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</si>
  <si>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</si>
  <si>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</si>
  <si>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</si>
  <si>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</si>
  <si>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</si>
  <si>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</si>
  <si>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</si>
  <si>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</si>
  <si>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</si>
  <si>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</si>
  <si>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</si>
  <si>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</si>
  <si>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</si>
  <si>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</si>
  <si>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</si>
  <si>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</si>
  <si>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</si>
  <si>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</si>
  <si>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</si>
  <si>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</si>
  <si>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</si>
  <si>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</si>
  <si>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</si>
  <si>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</si>
  <si>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</si>
  <si>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</si>
  <si>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</si>
  <si>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</si>
  <si>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</si>
  <si>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</si>
  <si>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</si>
  <si>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</si>
  <si>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</si>
  <si>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</si>
  <si>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</si>
  <si>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</si>
  <si>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</si>
  <si>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</si>
  <si>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</si>
  <si>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</si>
  <si>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</si>
  <si>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</si>
  <si>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</si>
  <si>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</si>
  <si>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</si>
  <si>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</si>
  <si>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</si>
  <si>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</si>
  <si>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</si>
  <si>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</si>
  <si>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</si>
  <si>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</si>
  <si>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</si>
  <si>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</si>
  <si>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</si>
  <si>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</si>
  <si>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</si>
  <si>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</si>
  <si>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</si>
  <si>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</si>
  <si>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</si>
  <si>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</si>
  <si>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</si>
  <si>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</si>
  <si>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</si>
  <si>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</si>
  <si>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</si>
  <si>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</si>
  <si>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</si>
  <si>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</si>
  <si>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</si>
  <si>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</si>
  <si>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</si>
  <si>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</si>
  <si>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</si>
  <si>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</si>
  <si>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</si>
  <si>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</si>
  <si>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</si>
  <si>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</si>
  <si>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</si>
  <si>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</si>
  <si>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</si>
  <si>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</si>
  <si>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</si>
  <si>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</si>
  <si>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</si>
  <si>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</si>
  <si>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</si>
  <si>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</si>
  <si>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</si>
  <si>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</si>
  <si>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</si>
  <si>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</si>
  <si>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</si>
  <si>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</si>
  <si>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</si>
  <si>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</si>
  <si>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</si>
  <si>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</si>
  <si>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</si>
  <si>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</si>
  <si>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</si>
  <si>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</si>
  <si>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</si>
  <si>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</si>
  <si>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</si>
  <si>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</si>
  <si>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</si>
  <si>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</si>
  <si>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</si>
  <si>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</si>
  <si>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</si>
  <si>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</si>
  <si>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</si>
  <si>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</si>
  <si>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</si>
  <si>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</si>
  <si>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</si>
  <si>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</si>
  <si>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</si>
  <si>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</si>
  <si>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</si>
  <si>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</si>
  <si>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</si>
  <si>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</si>
  <si>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</si>
  <si>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</si>
  <si>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</si>
  <si>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</si>
  <si>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</si>
  <si>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</si>
  <si>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</si>
  <si>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</si>
  <si>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</si>
  <si>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</si>
  <si>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</si>
  <si>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</si>
  <si>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</si>
  <si>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</si>
  <si>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</si>
  <si>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</si>
  <si>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</si>
  <si>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</si>
  <si>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</si>
  <si>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</si>
  <si>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</si>
  <si>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</si>
  <si>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</si>
  <si>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</si>
  <si>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</si>
  <si>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</si>
  <si>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</si>
  <si>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</si>
  <si>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</si>
  <si>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</si>
  <si>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</si>
  <si>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</si>
  <si>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</si>
  <si>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</si>
  <si>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</si>
  <si>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</si>
  <si>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</si>
  <si>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</si>
  <si>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</si>
  <si>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</si>
  <si>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</si>
  <si>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</si>
  <si>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</si>
  <si>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</si>
  <si>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</si>
  <si>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</si>
  <si>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</si>
  <si>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</si>
  <si>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</si>
  <si>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</si>
  <si>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</si>
  <si>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</si>
  <si>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</si>
  <si>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</si>
  <si>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</si>
  <si>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</si>
  <si>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</si>
  <si>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</si>
  <si>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</si>
  <si>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</si>
  <si>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</si>
  <si>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</si>
  <si>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</si>
  <si>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</si>
  <si>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</si>
  <si>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</si>
  <si>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</si>
  <si>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</si>
  <si>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</si>
  <si>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</si>
  <si>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</si>
  <si>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</si>
  <si>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</si>
  <si>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</si>
  <si>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</si>
  <si>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</si>
  <si>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</si>
  <si>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</si>
  <si>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</si>
  <si>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</si>
  <si>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</si>
  <si>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</si>
  <si>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</si>
  <si>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</si>
  <si>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</si>
  <si>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</si>
  <si>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</si>
  <si>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</si>
  <si>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</si>
  <si>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</si>
  <si>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</si>
  <si>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</si>
  <si>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</si>
  <si>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</si>
  <si>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</si>
  <si>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</si>
  <si>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</si>
  <si>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</si>
  <si>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</si>
  <si>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</si>
  <si>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</si>
  <si>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</si>
  <si>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</si>
  <si>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</si>
  <si>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</si>
  <si>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</si>
  <si>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</si>
  <si>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</si>
  <si>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</si>
  <si>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</si>
  <si>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</si>
  <si>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</si>
  <si>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</si>
  <si>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</si>
  <si>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</si>
  <si>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</si>
  <si>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</si>
  <si>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</si>
  <si>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</si>
  <si>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</si>
  <si>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</si>
  <si>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</si>
  <si>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</si>
  <si>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</si>
  <si>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</si>
  <si>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</si>
  <si>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</si>
  <si>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</si>
  <si>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</si>
  <si>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</si>
  <si>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</si>
  <si>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</si>
  <si>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</si>
  <si>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</si>
  <si>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</si>
  <si>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</si>
  <si>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</si>
  <si>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</si>
  <si>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</si>
  <si>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</si>
  <si>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</si>
  <si>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</si>
  <si>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</si>
  <si>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</si>
  <si>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</si>
  <si>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</si>
  <si>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</si>
  <si>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</si>
  <si>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</si>
  <si>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</si>
  <si>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</si>
  <si>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</si>
  <si>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</si>
  <si>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</si>
  <si>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</si>
  <si>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</si>
  <si>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</si>
  <si>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</si>
  <si>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</si>
  <si>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</si>
  <si>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</si>
  <si>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</si>
  <si>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</si>
  <si>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</si>
  <si>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</si>
  <si>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</si>
  <si>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</si>
  <si>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</si>
  <si>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</si>
  <si>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</si>
  <si>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</si>
  <si>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</si>
  <si>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</si>
  <si>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</si>
  <si>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</si>
  <si>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</si>
  <si>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</si>
  <si>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</si>
  <si>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</si>
  <si>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</si>
  <si>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</si>
  <si>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</si>
  <si>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</si>
  <si>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</si>
  <si>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</si>
  <si>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</si>
  <si>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</si>
  <si>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</si>
  <si>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</si>
  <si>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</si>
  <si>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</si>
  <si>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</si>
  <si>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</si>
  <si>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</si>
  <si>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</si>
  <si>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</si>
  <si>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</si>
  <si>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</si>
  <si>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</si>
  <si>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</si>
  <si>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</si>
  <si>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</si>
  <si>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</si>
  <si>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</si>
  <si>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</si>
  <si>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</si>
  <si>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</si>
  <si>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</si>
  <si>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</si>
  <si>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</si>
  <si>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</si>
  <si>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</si>
  <si>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</si>
  <si>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</si>
  <si>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</si>
  <si>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</si>
  <si>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</si>
  <si>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</si>
  <si>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</si>
  <si>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</si>
  <si>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</si>
  <si>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</si>
  <si>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</si>
  <si>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</si>
  <si>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</si>
  <si>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</si>
  <si>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</si>
  <si>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</si>
  <si>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</si>
  <si>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</si>
  <si>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</si>
  <si>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</si>
  <si>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</si>
  <si>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</si>
  <si>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</si>
  <si>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</si>
  <si>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</si>
  <si>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</si>
  <si>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</si>
  <si>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</si>
  <si>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</si>
  <si>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</si>
  <si>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</si>
  <si>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</si>
  <si>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</si>
  <si>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</si>
  <si>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</si>
  <si>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</si>
  <si>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</si>
  <si>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</si>
  <si>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</si>
  <si>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</si>
  <si>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</si>
  <si>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</si>
  <si>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</si>
  <si>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</si>
  <si>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</si>
  <si>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</si>
  <si>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</si>
  <si>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</si>
  <si>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</si>
  <si>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</si>
  <si>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</si>
  <si>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</si>
  <si>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</si>
  <si>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</si>
  <si>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</si>
  <si>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</si>
  <si>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</si>
  <si>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</si>
  <si>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</si>
  <si>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</si>
  <si>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</si>
  <si>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</si>
  <si>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</si>
  <si>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</si>
  <si>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</si>
  <si>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</si>
  <si>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</si>
  <si>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</si>
  <si>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</si>
  <si>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</si>
  <si>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</si>
  <si>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</si>
  <si>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</si>
  <si>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</si>
  <si>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</si>
  <si>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</si>
  <si>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</si>
  <si>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</si>
  <si>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</si>
  <si>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</si>
  <si>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</si>
  <si>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</si>
  <si>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</si>
  <si>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</si>
  <si>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</si>
  <si>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</si>
  <si>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</si>
  <si>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</si>
  <si>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</si>
  <si>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</si>
  <si>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</si>
  <si>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</si>
  <si>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</si>
  <si>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</si>
  <si>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</si>
  <si>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</si>
  <si>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</si>
  <si>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</si>
  <si>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</si>
  <si>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</si>
  <si>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</si>
  <si>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</si>
  <si>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</si>
  <si>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</si>
  <si>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</si>
  <si>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</si>
  <si>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</si>
  <si>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</si>
  <si>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</si>
  <si>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</si>
  <si>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</si>
  <si>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</si>
  <si>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</si>
  <si>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</si>
  <si>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</si>
  <si>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</si>
  <si>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</si>
  <si>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</si>
  <si>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</si>
  <si>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</si>
  <si>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</si>
  <si>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</si>
  <si>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</si>
  <si>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</si>
  <si>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</si>
  <si>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</si>
  <si>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</si>
  <si>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</si>
  <si>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</si>
  <si>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</si>
  <si>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</si>
  <si>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</si>
  <si>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</si>
  <si>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</si>
  <si>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</si>
  <si>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</si>
  <si>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</si>
  <si>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</si>
  <si>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</si>
  <si>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</si>
  <si>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</si>
  <si>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</si>
  <si>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</si>
  <si>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</si>
  <si>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</si>
  <si>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</si>
  <si>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</si>
  <si>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</si>
  <si>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</si>
  <si>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</si>
  <si>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</si>
  <si>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</si>
  <si>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</si>
  <si>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</si>
  <si>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</si>
  <si>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</si>
  <si>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</si>
  <si>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</si>
  <si>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</si>
  <si>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</si>
  <si>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</si>
  <si>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</si>
  <si>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</si>
  <si>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</si>
  <si>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</si>
  <si>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</si>
  <si>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</si>
  <si>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</si>
  <si>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</si>
  <si>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</si>
  <si>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</si>
  <si>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</si>
  <si>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</si>
  <si>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</si>
  <si>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</si>
  <si>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</si>
  <si>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</si>
  <si>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</si>
  <si>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</si>
  <si>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</si>
  <si>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</si>
  <si>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</si>
  <si>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</si>
  <si>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</si>
  <si>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</si>
  <si>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</si>
  <si>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</si>
  <si>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</si>
  <si>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</si>
  <si>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</si>
  <si>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</si>
  <si>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</si>
  <si>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</si>
  <si>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</si>
  <si>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</si>
  <si>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</si>
  <si>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</si>
  <si>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</si>
  <si>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</si>
  <si>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</si>
  <si>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</si>
  <si>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</si>
  <si>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</si>
  <si>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</si>
  <si>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</si>
  <si>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</si>
  <si>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</si>
  <si>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</si>
  <si>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</si>
  <si>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</si>
  <si>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</si>
  <si>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</si>
  <si>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</si>
  <si>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</si>
  <si>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</si>
  <si>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</si>
  <si>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</si>
  <si>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</si>
  <si>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</si>
  <si>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</si>
  <si>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</si>
  <si>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</si>
  <si>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</si>
  <si>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</si>
  <si>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</si>
  <si>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</si>
  <si>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</si>
  <si>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</si>
  <si>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</si>
  <si>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</si>
  <si>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</si>
  <si>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</si>
  <si>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</si>
  <si>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</si>
  <si>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</si>
  <si>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</si>
  <si>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</si>
  <si>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</si>
  <si>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</si>
  <si>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</si>
  <si>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</si>
  <si>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</si>
  <si>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</si>
  <si>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</si>
  <si>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</si>
  <si>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</si>
  <si>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</si>
  <si>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</si>
  <si>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</si>
  <si>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</si>
  <si>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</si>
  <si>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</si>
  <si>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</si>
  <si>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</si>
  <si>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</si>
  <si>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</si>
  <si>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</si>
  <si>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</si>
  <si>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</si>
  <si>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</si>
  <si>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</si>
  <si>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</si>
  <si>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</si>
  <si>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</si>
  <si>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</si>
  <si>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</si>
  <si>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</si>
  <si>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</si>
  <si>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</si>
  <si>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</si>
  <si>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</si>
  <si>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</si>
  <si>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</si>
  <si>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</si>
  <si>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</si>
  <si>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</si>
  <si>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</si>
  <si>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</si>
  <si>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</si>
  <si>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</si>
  <si>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</si>
  <si>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</si>
  <si>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</si>
  <si>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</si>
  <si>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</si>
  <si>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</si>
  <si>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</si>
  <si>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</si>
  <si>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</si>
  <si>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</si>
  <si>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</si>
  <si>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</si>
  <si>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</si>
  <si>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</si>
  <si>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</si>
  <si>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</si>
  <si>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</si>
  <si>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</si>
  <si>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</si>
  <si>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</si>
  <si>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</si>
  <si>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</si>
  <si>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</si>
  <si>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</si>
  <si>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</si>
  <si>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</si>
  <si>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</si>
  <si>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</si>
  <si>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</si>
  <si>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</si>
  <si>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</si>
  <si>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</si>
  <si>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</si>
  <si>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</si>
  <si>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</si>
  <si>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</si>
  <si>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</si>
  <si>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</si>
  <si>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</si>
  <si>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</si>
  <si>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</si>
  <si>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</si>
  <si>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</si>
  <si>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</si>
  <si>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</si>
  <si>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</si>
  <si>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</si>
  <si>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</si>
  <si>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</si>
  <si>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</si>
  <si>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</si>
  <si>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</si>
  <si>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</si>
  <si>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</si>
  <si>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</si>
  <si>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</si>
  <si>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</si>
  <si>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</si>
  <si>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</si>
  <si>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</si>
  <si>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</si>
  <si>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</si>
  <si>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</si>
  <si>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</si>
  <si>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</si>
  <si>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</si>
  <si>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</si>
  <si>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</si>
  <si>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</si>
  <si>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</si>
  <si>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</si>
  <si>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</si>
  <si>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</si>
  <si>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</si>
  <si>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</si>
  <si>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</si>
  <si>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</si>
  <si>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</si>
  <si>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</si>
  <si>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</si>
  <si>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</si>
  <si>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</si>
  <si>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</si>
  <si>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</si>
  <si>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</si>
  <si>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</si>
  <si>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</si>
  <si>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</si>
  <si>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</si>
  <si>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</si>
  <si>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</si>
  <si>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</si>
  <si>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</si>
  <si>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</si>
  <si>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</si>
  <si>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</si>
  <si>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</si>
  <si>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</si>
  <si>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</si>
  <si>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</si>
  <si>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</si>
  <si>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</si>
  <si>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</si>
  <si>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</si>
  <si>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</si>
  <si>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</si>
  <si>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</si>
  <si>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</si>
  <si>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</si>
  <si>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</si>
  <si>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</si>
  <si>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</si>
  <si>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</si>
  <si>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</si>
  <si>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</si>
  <si>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</si>
  <si>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</si>
  <si>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</si>
  <si>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</si>
  <si>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</si>
  <si>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</si>
  <si>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</si>
  <si>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</si>
  <si>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</si>
  <si>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</si>
  <si>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</si>
  <si>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</si>
  <si>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</si>
  <si>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</si>
  <si>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</si>
  <si>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</si>
  <si>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</si>
  <si>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</si>
  <si>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</si>
  <si>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</si>
  <si>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</si>
  <si>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</si>
  <si>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</si>
  <si>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</si>
  <si>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</si>
  <si>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</si>
  <si>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</si>
  <si>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</si>
  <si>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</si>
  <si>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</si>
  <si>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</si>
  <si>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</si>
  <si>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</si>
  <si>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</si>
  <si>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</si>
  <si>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</si>
  <si>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</si>
  <si>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</si>
  <si>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</si>
  <si>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</si>
  <si>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</si>
  <si>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</si>
  <si>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</si>
  <si>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</si>
  <si>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</si>
  <si>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</si>
  <si>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</si>
  <si>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</si>
  <si>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</si>
  <si>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</si>
  <si>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</si>
  <si>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</si>
  <si>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</si>
  <si>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</si>
  <si>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</si>
  <si>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</si>
  <si>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</si>
  <si>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</si>
  <si>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</si>
  <si>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</si>
  <si>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</si>
  <si>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</si>
  <si>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</si>
  <si>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</si>
  <si>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</si>
  <si>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</si>
  <si>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</si>
  <si>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</si>
  <si>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</si>
  <si>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</si>
  <si>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</si>
  <si>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</si>
  <si>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</si>
  <si>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</si>
  <si>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</si>
  <si>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</si>
  <si>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</si>
  <si>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</si>
  <si>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</si>
  <si>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</si>
  <si>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</si>
  <si>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</si>
  <si>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</si>
  <si>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</si>
  <si>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</si>
  <si>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</si>
  <si>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</si>
  <si>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</si>
  <si>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</si>
  <si>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</si>
  <si>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</si>
  <si>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</si>
  <si>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</si>
  <si>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</si>
  <si>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</si>
  <si>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</si>
  <si>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</si>
  <si>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</si>
  <si>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</si>
  <si>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</si>
  <si>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</si>
  <si>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</si>
  <si>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</si>
  <si>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</si>
  <si>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</si>
  <si>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</si>
  <si>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</si>
  <si>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</si>
  <si>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</si>
  <si>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</si>
  <si>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</si>
  <si>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</si>
  <si>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</si>
  <si>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</si>
  <si>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</si>
  <si>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</si>
  <si>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</si>
  <si>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</si>
  <si>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</si>
  <si>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</si>
  <si>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</si>
  <si>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</si>
  <si>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</si>
  <si>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</si>
  <si>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</si>
  <si>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</si>
  <si>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</si>
  <si>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</si>
  <si>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</si>
  <si>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</si>
  <si>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</si>
  <si>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</si>
  <si>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</si>
  <si>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</si>
  <si>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</si>
  <si>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</si>
  <si>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</si>
  <si>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</si>
  <si>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</si>
  <si>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</si>
  <si>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</si>
  <si>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</si>
  <si>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</si>
  <si>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</si>
  <si>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</si>
  <si>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</si>
  <si>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</si>
  <si>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</si>
  <si>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</si>
  <si>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</si>
  <si>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</si>
  <si>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</si>
  <si>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</si>
  <si>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</si>
  <si>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</si>
  <si>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</si>
  <si>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</si>
  <si>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</si>
  <si>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</si>
  <si>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</si>
  <si>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</si>
  <si>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</si>
  <si>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</si>
  <si>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</si>
  <si>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</si>
  <si>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</si>
  <si>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</si>
  <si>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</si>
  <si>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</si>
  <si>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</si>
  <si>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</si>
  <si>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</si>
  <si>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</si>
  <si>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</si>
  <si>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</si>
  <si>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</si>
  <si>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</si>
  <si>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</si>
  <si>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</si>
  <si>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</si>
  <si>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</si>
  <si>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</si>
  <si>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</si>
  <si>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</si>
  <si>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</si>
  <si>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</si>
  <si>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</si>
  <si>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</si>
  <si>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</si>
  <si>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</si>
  <si>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</si>
  <si>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</si>
  <si>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</si>
  <si>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</si>
  <si>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</si>
  <si>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</si>
  <si>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</si>
  <si>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</si>
  <si>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</si>
  <si>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</si>
  <si>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</si>
  <si>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</si>
  <si>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</si>
  <si>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</si>
  <si>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</si>
  <si>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</si>
  <si>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</si>
  <si>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</si>
  <si>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</si>
  <si>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</si>
  <si>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</si>
  <si>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</si>
  <si>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</si>
  <si>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</si>
  <si>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</si>
  <si>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</si>
  <si>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</si>
  <si>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</si>
  <si>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</si>
  <si>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</si>
  <si>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</si>
  <si>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</si>
  <si>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</si>
  <si>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</si>
  <si>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</si>
  <si>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</si>
  <si>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</si>
  <si>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</si>
  <si>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</si>
  <si>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</si>
  <si>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</si>
  <si>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</si>
  <si>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</si>
  <si>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</si>
  <si>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</si>
  <si>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</si>
  <si>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</si>
  <si>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</si>
  <si>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</si>
  <si>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</si>
  <si>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</si>
  <si>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</si>
  <si>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</si>
  <si>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</si>
  <si>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</si>
  <si>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</si>
  <si>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</si>
  <si>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</si>
  <si>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</si>
  <si>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</si>
  <si>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</si>
  <si>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</si>
  <si>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</si>
  <si>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</si>
  <si>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</si>
  <si>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</si>
  <si>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</si>
  <si>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</si>
  <si>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</si>
  <si>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</si>
  <si>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</si>
  <si>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</si>
  <si>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</si>
  <si>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</si>
  <si>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</si>
  <si>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</si>
  <si>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</si>
  <si>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</si>
  <si>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</si>
  <si>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</si>
  <si>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</si>
  <si>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</si>
  <si>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</si>
  <si>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</si>
  <si>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</si>
  <si>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</si>
  <si>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</si>
  <si>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</si>
  <si>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</si>
  <si>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</si>
  <si>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</si>
  <si>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</si>
  <si>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</si>
  <si>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</si>
  <si>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</si>
  <si>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</si>
  <si>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</si>
  <si>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</si>
  <si>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</si>
  <si>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</si>
  <si>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</si>
  <si>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</si>
  <si>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</si>
  <si>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</si>
  <si>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</si>
  <si>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</si>
  <si>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</si>
  <si>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</si>
  <si>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</si>
  <si>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</si>
  <si>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</si>
  <si>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</si>
  <si>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</si>
  <si>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</si>
  <si>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</si>
  <si>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</si>
  <si>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</si>
  <si>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</si>
  <si>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</si>
  <si>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</si>
  <si>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</si>
  <si>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</si>
  <si>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</si>
  <si>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</si>
  <si>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</si>
  <si>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</si>
  <si>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</si>
  <si>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</si>
  <si>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</si>
  <si>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</si>
  <si>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</si>
  <si>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</si>
  <si>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</si>
  <si>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</si>
  <si>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</si>
  <si>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</si>
  <si>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</si>
  <si>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</si>
  <si>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</si>
  <si>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</si>
  <si>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</si>
  <si>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</si>
  <si>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</si>
  <si>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</si>
  <si>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</si>
  <si>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</si>
  <si>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</si>
  <si>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</si>
  <si>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</si>
  <si>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</si>
  <si>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</si>
  <si>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</si>
  <si>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</si>
  <si>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</si>
  <si>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</si>
  <si>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</si>
  <si>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</si>
  <si>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</si>
  <si>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</si>
  <si>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</si>
  <si>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</si>
  <si>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</si>
  <si>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</si>
  <si>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</si>
  <si>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</si>
  <si>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</si>
  <si>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</si>
  <si>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</si>
  <si>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</si>
  <si>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</si>
  <si>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</si>
  <si>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</si>
  <si>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</si>
  <si>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</si>
  <si>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</si>
  <si>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</si>
  <si>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</si>
  <si>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</si>
  <si>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</si>
  <si>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</si>
  <si>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</si>
  <si>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</si>
  <si>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</si>
  <si>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</si>
  <si>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</si>
  <si>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</si>
  <si>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</si>
  <si>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</si>
  <si>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</si>
  <si>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</si>
  <si>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</si>
  <si>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</si>
  <si>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</si>
  <si>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</si>
  <si>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</si>
  <si>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</si>
  <si>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</si>
  <si>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</si>
  <si>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</si>
  <si>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</si>
  <si>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</si>
  <si>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</si>
  <si>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</si>
  <si>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</si>
  <si>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</si>
  <si>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</si>
  <si>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</si>
  <si>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</si>
  <si>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</si>
  <si>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</si>
  <si>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</si>
  <si>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</si>
  <si>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</si>
  <si>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</si>
  <si>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</si>
  <si>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</si>
  <si>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</si>
  <si>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</si>
  <si>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</si>
  <si>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</si>
  <si>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</si>
  <si>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</si>
  <si>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</si>
  <si>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</si>
  <si>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</si>
  <si>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</si>
  <si>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</si>
  <si>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</si>
  <si>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</si>
  <si>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</si>
  <si>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</si>
  <si>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</si>
  <si>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</si>
  <si>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</si>
  <si>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</si>
  <si>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</si>
  <si>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</si>
  <si>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</si>
  <si>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</si>
  <si>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</si>
  <si>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</si>
  <si>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</si>
  <si>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</si>
  <si>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</si>
  <si>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</si>
  <si>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</si>
  <si>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</si>
  <si>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</si>
  <si>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</si>
  <si>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</si>
  <si>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</si>
  <si>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</si>
  <si>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</si>
  <si>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</si>
  <si>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</si>
  <si>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</si>
  <si>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</si>
  <si>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</si>
  <si>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</si>
  <si>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</si>
  <si>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</si>
  <si>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</si>
  <si>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</si>
  <si>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</si>
  <si>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</si>
  <si>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</si>
  <si>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</si>
  <si>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</si>
  <si>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</si>
  <si>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</si>
  <si>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</si>
  <si>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</si>
  <si>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</si>
  <si>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</si>
  <si>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</si>
  <si>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</si>
  <si>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</si>
  <si>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</si>
  <si>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</si>
  <si>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</si>
  <si>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</si>
  <si>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</si>
  <si>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</si>
  <si>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</si>
  <si>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</si>
  <si>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</si>
  <si>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</si>
  <si>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</si>
  <si>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</si>
  <si>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</si>
  <si>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</si>
  <si>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</si>
  <si>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</si>
  <si>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</si>
  <si>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</si>
  <si>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</si>
  <si>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</si>
  <si>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</si>
  <si>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</si>
  <si>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</si>
  <si>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</si>
  <si>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</si>
  <si>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</si>
  <si>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</si>
  <si>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</si>
  <si>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</si>
  <si>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</si>
  <si>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</si>
  <si>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</si>
  <si>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</si>
  <si>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</si>
  <si>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</si>
  <si>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</si>
  <si>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</si>
  <si>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</si>
  <si>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</si>
  <si>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</si>
  <si>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</si>
  <si>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</si>
  <si>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</si>
  <si>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</si>
  <si>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</si>
  <si>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</si>
  <si>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</si>
  <si>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</si>
  <si>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</si>
  <si>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</si>
  <si>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</si>
  <si>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</si>
  <si>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</si>
  <si>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</si>
  <si>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</si>
  <si>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</si>
  <si>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</si>
  <si>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</si>
  <si>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</si>
  <si>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</si>
  <si>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</si>
  <si>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</si>
  <si>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</si>
  <si>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</si>
  <si>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</si>
  <si>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</si>
  <si>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</si>
  <si>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</si>
  <si>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</si>
  <si>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</si>
  <si>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</si>
  <si>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</si>
  <si>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</si>
  <si>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</si>
  <si>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</si>
  <si>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</si>
  <si>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</si>
  <si>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</si>
  <si>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</si>
  <si>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</si>
  <si>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</si>
  <si>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</si>
  <si>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</si>
  <si>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</si>
  <si>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</si>
  <si>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</si>
  <si>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</si>
  <si>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</si>
  <si>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</si>
  <si>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</si>
  <si>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</si>
  <si>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</si>
  <si>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</si>
  <si>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</si>
  <si>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</si>
  <si>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</si>
  <si>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</si>
  <si>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</si>
  <si>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</si>
  <si>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</si>
  <si>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</si>
  <si>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</si>
  <si>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</si>
  <si>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</si>
  <si>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</si>
  <si>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</si>
  <si>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</si>
  <si>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</si>
  <si>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</si>
  <si>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</si>
  <si>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</si>
  <si>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</si>
  <si>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</si>
  <si>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</si>
  <si>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</si>
  <si>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</si>
  <si>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</si>
  <si>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</si>
  <si>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</si>
  <si>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</si>
  <si>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</si>
  <si>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</si>
  <si>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</si>
  <si>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</si>
  <si>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</si>
  <si>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</si>
  <si>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</si>
  <si>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</si>
  <si>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</si>
  <si>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</si>
  <si>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</si>
  <si>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</si>
  <si>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</si>
  <si>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</si>
  <si>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</si>
  <si>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</si>
  <si>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</si>
  <si>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</si>
  <si>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</si>
  <si>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</si>
  <si>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</si>
  <si>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</si>
  <si>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</si>
  <si>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</si>
  <si>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</si>
  <si>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</si>
  <si>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</si>
  <si>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</si>
  <si>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</si>
  <si>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</si>
  <si>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</si>
  <si>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</si>
  <si>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</si>
  <si>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</si>
  <si>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</si>
  <si>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</si>
  <si>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</si>
  <si>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</si>
  <si>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</si>
  <si>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</si>
  <si>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</si>
  <si>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</si>
  <si>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</si>
  <si>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</si>
  <si>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</si>
  <si>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</si>
  <si>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</si>
  <si>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</si>
  <si>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</si>
  <si>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</si>
  <si>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</si>
  <si>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</si>
  <si>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</si>
  <si>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</si>
  <si>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</si>
  <si>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</si>
  <si>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</si>
  <si>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</si>
  <si>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</si>
  <si>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</si>
  <si>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</si>
  <si>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</si>
  <si>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</si>
  <si>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</si>
  <si>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</si>
  <si>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</si>
  <si>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</si>
  <si>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</si>
  <si>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</si>
  <si>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</si>
  <si>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</si>
  <si>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</si>
  <si>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</si>
  <si>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</si>
  <si>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</si>
  <si>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</si>
  <si>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</si>
  <si>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</si>
  <si>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</si>
  <si>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</si>
  <si>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</si>
  <si>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</si>
  <si>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</si>
  <si>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</si>
  <si>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</si>
  <si>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</si>
  <si>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</si>
  <si>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</si>
  <si>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</si>
  <si>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</si>
  <si>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</si>
  <si>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</si>
  <si>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</si>
  <si>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</si>
  <si>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</si>
  <si>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</si>
  <si>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</si>
  <si>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</si>
  <si>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</si>
  <si>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</si>
  <si>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</si>
  <si>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</si>
  <si>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</si>
  <si>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</si>
  <si>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</si>
  <si>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</si>
  <si>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</si>
  <si>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</si>
  <si>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</si>
  <si>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</si>
  <si>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</si>
  <si>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</si>
  <si>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</si>
  <si>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</si>
  <si>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</si>
  <si>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</si>
  <si>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</si>
  <si>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</si>
  <si>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</si>
  <si>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</si>
  <si>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</si>
  <si>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</si>
  <si>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</si>
  <si>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</si>
  <si>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</si>
  <si>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</si>
  <si>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</si>
  <si>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</si>
  <si>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</si>
  <si>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</si>
  <si>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</si>
  <si>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</si>
  <si>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</si>
  <si>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</si>
  <si>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</si>
  <si>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</si>
  <si>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</si>
  <si>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</si>
  <si>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</si>
  <si>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</si>
  <si>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</si>
  <si>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</si>
  <si>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</si>
  <si>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</si>
  <si>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</si>
  <si>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</si>
  <si>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</si>
  <si>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</si>
  <si>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</si>
  <si>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</si>
  <si>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</si>
  <si>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</si>
  <si>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</si>
  <si>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</si>
  <si>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</si>
  <si>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</si>
  <si>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</si>
  <si>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</si>
  <si>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</si>
  <si>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</si>
  <si>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</si>
  <si>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</si>
  <si>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</si>
  <si>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</si>
  <si>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</si>
  <si>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</si>
  <si>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</si>
  <si>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</si>
  <si>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</si>
  <si>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</si>
  <si>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</si>
  <si>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</si>
  <si>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</si>
  <si>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</si>
  <si>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</si>
  <si>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</si>
  <si>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</si>
  <si>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</si>
  <si>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</si>
  <si>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</si>
  <si>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</si>
  <si>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</si>
  <si>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</si>
  <si>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</si>
  <si>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</si>
  <si>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</si>
  <si>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</si>
  <si>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</si>
  <si>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</si>
  <si>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</si>
  <si>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</si>
  <si>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</si>
  <si>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</si>
  <si>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</si>
  <si>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</si>
  <si>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</si>
  <si>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</si>
  <si>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</si>
  <si>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</si>
  <si>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</si>
  <si>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</si>
  <si>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</si>
  <si>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</si>
  <si>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</si>
  <si>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</si>
  <si>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</si>
  <si>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</si>
  <si>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</si>
  <si>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</si>
  <si>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</si>
  <si>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</si>
  <si>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</si>
  <si>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</si>
  <si>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</si>
  <si>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</si>
  <si>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</si>
  <si>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</si>
  <si>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</si>
  <si>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</si>
  <si>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</si>
  <si>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</si>
  <si>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</si>
  <si>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</si>
  <si>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</si>
  <si>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</si>
  <si>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</si>
  <si>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</si>
  <si>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</si>
  <si>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</si>
  <si>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</si>
  <si>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</si>
  <si>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</si>
  <si>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</si>
  <si>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</si>
  <si>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</si>
  <si>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</si>
  <si>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</si>
  <si>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</si>
  <si>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</si>
  <si>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</si>
  <si>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</si>
  <si>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</si>
  <si>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</si>
  <si>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</si>
  <si>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</si>
  <si>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</si>
  <si>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</si>
  <si>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</si>
  <si>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</si>
  <si>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</si>
  <si>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</si>
  <si>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</si>
  <si>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</si>
  <si>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</si>
  <si>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</si>
  <si>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</si>
  <si>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</si>
  <si>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</si>
  <si>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</si>
  <si>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</si>
  <si>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</si>
  <si>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</si>
  <si>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</si>
  <si>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</si>
  <si>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</si>
  <si>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</si>
  <si>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</si>
  <si>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</si>
  <si>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</si>
  <si>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</si>
  <si>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</si>
  <si>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</si>
  <si>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</si>
  <si>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</si>
  <si>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</si>
  <si>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</si>
  <si>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</si>
  <si>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</si>
  <si>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</si>
  <si>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</si>
  <si>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</si>
  <si>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</si>
  <si>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</si>
  <si>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</si>
  <si>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</si>
  <si>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</si>
  <si>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</si>
  <si>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</si>
  <si>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</si>
  <si>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</si>
  <si>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</si>
  <si>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</si>
  <si>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</si>
  <si>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</si>
  <si>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</si>
  <si>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</si>
  <si>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</si>
  <si>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</si>
  <si>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</si>
  <si>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</si>
  <si>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</si>
  <si>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</si>
  <si>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</si>
  <si>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</si>
  <si>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</si>
  <si>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</si>
  <si>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</si>
  <si>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</si>
  <si>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</si>
  <si>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</si>
  <si>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</si>
  <si>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</si>
  <si>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</si>
  <si>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</si>
  <si>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</si>
  <si>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</si>
  <si>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</si>
  <si>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</si>
  <si>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</si>
  <si>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</si>
  <si>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</si>
  <si>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</si>
  <si>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</si>
  <si>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</si>
  <si>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</si>
  <si>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</si>
  <si>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</si>
  <si>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</si>
  <si>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</si>
  <si>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</si>
  <si>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</si>
  <si>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</si>
  <si>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</si>
  <si>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</si>
  <si>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</si>
  <si>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</si>
  <si>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</si>
  <si>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</si>
  <si>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</si>
  <si>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</si>
  <si>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</si>
  <si>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</si>
  <si>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</si>
  <si>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</si>
  <si>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</si>
  <si>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</si>
  <si>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</si>
  <si>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</si>
  <si>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</si>
  <si>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</si>
  <si>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</si>
  <si>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</si>
  <si>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</si>
  <si>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</si>
  <si>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</si>
  <si>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</si>
  <si>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</si>
  <si>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</si>
  <si>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</si>
  <si>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</si>
  <si>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</si>
  <si>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</si>
  <si>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</si>
  <si>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</si>
  <si>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</si>
  <si>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</si>
  <si>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</si>
  <si>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</si>
  <si>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</si>
  <si>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</si>
  <si>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</si>
  <si>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</si>
  <si>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</si>
  <si>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</si>
  <si>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</si>
  <si>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</si>
  <si>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</si>
  <si>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</si>
  <si>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</si>
  <si>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</si>
  <si>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</si>
  <si>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</si>
  <si>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</si>
  <si>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</si>
  <si>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</si>
  <si>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</si>
  <si>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</si>
  <si>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</si>
  <si>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</si>
  <si>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</si>
  <si>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</si>
  <si>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</si>
  <si>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</si>
  <si>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</si>
  <si>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</si>
  <si>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</si>
  <si>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</si>
  <si>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</si>
  <si>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</si>
  <si>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</si>
  <si>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</si>
  <si>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</si>
  <si>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</si>
  <si>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</si>
  <si>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</si>
  <si>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</si>
  <si>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</si>
  <si>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</si>
  <si>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</si>
  <si>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</si>
  <si>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</si>
  <si>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</si>
  <si>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</si>
  <si>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</si>
  <si>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</si>
  <si>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</si>
  <si>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</si>
  <si>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</si>
  <si>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</si>
  <si>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</si>
  <si>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</si>
  <si>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</si>
  <si>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</si>
  <si>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</si>
  <si>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</si>
  <si>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</si>
  <si>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</si>
  <si>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</si>
  <si>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</si>
  <si>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</si>
  <si>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</si>
  <si>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</si>
  <si>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</si>
  <si>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</si>
  <si>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</si>
  <si>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</si>
  <si>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</si>
  <si>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</si>
  <si>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</si>
  <si>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</si>
  <si>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</si>
  <si>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</si>
  <si>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</si>
  <si>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</si>
  <si>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</si>
  <si>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</si>
  <si>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</si>
  <si>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</si>
  <si>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</si>
  <si>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</si>
  <si>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</si>
  <si>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</si>
  <si>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</si>
  <si>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</si>
  <si>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</si>
  <si>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</si>
  <si>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</si>
  <si>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</si>
  <si>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</si>
  <si>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</si>
  <si>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</si>
  <si>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</si>
  <si>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</si>
  <si>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</si>
  <si>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</si>
  <si>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</si>
  <si>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</si>
  <si>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</si>
  <si>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</si>
  <si>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</si>
  <si>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</si>
  <si>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</si>
  <si>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</si>
  <si>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</si>
  <si>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</si>
  <si>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</si>
  <si>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</si>
  <si>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</si>
  <si>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</si>
  <si>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</si>
  <si>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</si>
  <si>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</si>
  <si>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</si>
  <si>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</si>
  <si>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</si>
  <si>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</si>
  <si>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</si>
  <si>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</si>
  <si>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</si>
  <si>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</si>
  <si>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</si>
  <si>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</si>
  <si>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</si>
  <si>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</si>
  <si>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</si>
  <si>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</si>
  <si>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</si>
  <si>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</si>
  <si>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</si>
  <si>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</si>
  <si>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</si>
  <si>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</si>
  <si>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</si>
  <si>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</si>
  <si>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</si>
  <si>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</si>
  <si>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</si>
  <si>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</si>
  <si>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</si>
  <si>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</si>
  <si>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</si>
  <si>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</si>
  <si>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</si>
  <si>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</si>
  <si>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</si>
  <si>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</si>
  <si>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</si>
  <si>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</si>
  <si>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</si>
  <si>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</si>
  <si>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</si>
  <si>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</si>
  <si>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</si>
  <si>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</si>
  <si>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</si>
  <si>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</si>
  <si>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</si>
  <si>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</si>
  <si>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</si>
  <si>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</si>
  <si>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</si>
  <si>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</si>
  <si>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</si>
  <si>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</si>
  <si>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</si>
  <si>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</si>
  <si>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</si>
  <si>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</si>
  <si>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</si>
  <si>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</si>
  <si>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</si>
  <si>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</si>
  <si>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</si>
  <si>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</si>
  <si>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</si>
  <si>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</si>
  <si>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</si>
  <si>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</si>
  <si>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</si>
  <si>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</si>
  <si>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</si>
  <si>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</si>
  <si>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</si>
  <si>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</si>
  <si>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</si>
  <si>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</si>
  <si>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</si>
  <si>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</si>
  <si>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</si>
  <si>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</si>
  <si>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</si>
  <si>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</si>
  <si>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</si>
  <si>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</si>
  <si>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</si>
  <si>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</si>
  <si>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</si>
  <si>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</si>
  <si>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</si>
  <si>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</si>
  <si>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</si>
  <si>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</si>
  <si>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</si>
  <si>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</si>
  <si>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</si>
  <si>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</si>
  <si>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</si>
  <si>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</si>
  <si>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</si>
  <si>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</si>
  <si>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</si>
  <si>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</si>
  <si>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</si>
  <si>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</si>
  <si>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</si>
  <si>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</si>
  <si>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</si>
  <si>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</si>
  <si>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</si>
  <si>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</si>
  <si>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</si>
  <si>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</si>
  <si>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</si>
  <si>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</si>
  <si>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</si>
  <si>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</si>
  <si>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</si>
  <si>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</si>
  <si>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</si>
  <si>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</si>
  <si>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</si>
  <si>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</si>
  <si>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</si>
  <si>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</si>
  <si>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</si>
  <si>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</si>
  <si>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</si>
  <si>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</si>
  <si>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</si>
  <si>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</si>
  <si>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</si>
  <si>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</si>
  <si>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</si>
  <si>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</si>
  <si>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</si>
  <si>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</si>
  <si>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</si>
  <si>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</si>
  <si>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</si>
  <si>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</si>
  <si>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</si>
  <si>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</si>
  <si>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</si>
  <si>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</si>
  <si>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</si>
  <si>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</si>
  <si>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</si>
  <si>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</si>
  <si>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</si>
  <si>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</si>
  <si>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</si>
  <si>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</si>
  <si>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</si>
  <si>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</si>
  <si>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</si>
  <si>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</si>
  <si>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</si>
  <si>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</si>
  <si>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</si>
  <si>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</si>
  <si>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</si>
  <si>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</si>
  <si>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</si>
  <si>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</si>
  <si>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</si>
  <si>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</si>
  <si>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</si>
  <si>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</si>
  <si>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</si>
  <si>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</si>
  <si>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</si>
  <si>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</si>
  <si>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</si>
  <si>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</si>
  <si>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</si>
  <si>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</si>
  <si>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</si>
  <si>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</si>
  <si>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</si>
  <si>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</si>
  <si>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</si>
  <si>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</si>
  <si>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</si>
  <si>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</si>
  <si>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</si>
  <si>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</si>
  <si>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</si>
  <si>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</si>
  <si>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</si>
  <si>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</si>
  <si>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</si>
  <si>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</si>
  <si>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</si>
  <si>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</si>
  <si>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</si>
  <si>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</si>
  <si>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</si>
  <si>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</si>
  <si>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</si>
  <si>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</si>
  <si>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</si>
  <si>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</si>
  <si>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</si>
  <si>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</si>
  <si>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</si>
  <si>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</si>
  <si>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</si>
  <si>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</si>
  <si>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</si>
  <si>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</si>
  <si>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</si>
  <si>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</si>
  <si>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</si>
  <si>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</si>
  <si>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</si>
  <si>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</si>
  <si>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</si>
  <si>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</si>
  <si>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</si>
  <si>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</si>
  <si>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</si>
  <si>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</si>
  <si>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</si>
  <si>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</si>
  <si>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</si>
  <si>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</si>
  <si>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</si>
  <si>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</si>
  <si>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</si>
  <si>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</si>
  <si>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</si>
  <si>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</si>
  <si>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</si>
  <si>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</si>
  <si>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</si>
  <si>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</si>
  <si>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</si>
  <si>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</si>
  <si>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</si>
  <si>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</si>
  <si>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</si>
  <si>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</si>
  <si>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</si>
  <si>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</si>
  <si>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</si>
  <si>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</si>
  <si>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</si>
  <si>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</si>
  <si>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</si>
  <si>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</si>
  <si>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</si>
  <si>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</si>
  <si>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</si>
  <si>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</si>
  <si>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</si>
  <si>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</si>
  <si>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</si>
  <si>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</si>
  <si>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</si>
  <si>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</si>
  <si>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</si>
  <si>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</si>
  <si>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</si>
  <si>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</si>
  <si>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</si>
  <si>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</si>
  <si>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</si>
  <si>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</si>
  <si>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</si>
  <si>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</si>
  <si>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</si>
  <si>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</si>
  <si>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</si>
  <si>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</si>
  <si>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</si>
  <si>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</si>
  <si>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</si>
  <si>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</si>
  <si>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</si>
  <si>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</si>
  <si>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</si>
  <si>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</si>
  <si>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</si>
  <si>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</si>
  <si>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</si>
  <si>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</si>
  <si>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</si>
  <si>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</si>
  <si>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</si>
  <si>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</si>
  <si>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</si>
  <si>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</si>
  <si>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</si>
  <si>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</si>
  <si>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</si>
  <si>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</si>
  <si>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</si>
  <si>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</si>
  <si>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</si>
  <si>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</si>
  <si>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</si>
  <si>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</si>
  <si>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</si>
  <si>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</si>
  <si>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</si>
  <si>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</si>
  <si>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</si>
  <si>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</si>
  <si>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</si>
  <si>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</si>
  <si>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</si>
  <si>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</si>
  <si>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</si>
  <si>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</si>
  <si>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</si>
  <si>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</si>
  <si>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</si>
  <si>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</si>
  <si>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</si>
  <si>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</si>
  <si>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</si>
  <si>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</si>
  <si>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</si>
  <si>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</si>
  <si>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</si>
  <si>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</si>
  <si>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</si>
  <si>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</si>
  <si>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</si>
  <si>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</si>
  <si>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</si>
  <si>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</si>
  <si>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</si>
  <si>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</si>
  <si>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</si>
  <si>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</si>
  <si>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</si>
  <si>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</si>
  <si>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</si>
  <si>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</si>
  <si>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</si>
  <si>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</si>
  <si>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</si>
  <si>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</si>
  <si>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</si>
  <si>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</si>
  <si>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</si>
  <si>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</si>
  <si>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</si>
  <si>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</si>
  <si>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</si>
  <si>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</si>
  <si>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</si>
  <si>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</si>
  <si>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</si>
  <si>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</si>
  <si>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</si>
  <si>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</si>
  <si>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</si>
  <si>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</si>
  <si>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</si>
  <si>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</si>
  <si>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</si>
  <si>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</si>
  <si>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</si>
  <si>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</si>
  <si>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</si>
  <si>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</si>
  <si>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</si>
  <si>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</si>
  <si>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</si>
  <si>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</si>
  <si>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</si>
  <si>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</si>
  <si>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</si>
  <si>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</si>
  <si>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</si>
  <si>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</si>
  <si>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</si>
  <si>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</si>
  <si>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</si>
  <si>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</si>
  <si>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</si>
  <si>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</si>
  <si>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</si>
  <si>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</si>
  <si>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</si>
  <si>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</si>
  <si>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</si>
  <si>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</si>
  <si>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</si>
  <si>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</si>
  <si>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</si>
  <si>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</si>
  <si>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</si>
  <si>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</si>
  <si>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</si>
  <si>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</si>
  <si>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</si>
  <si>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</si>
  <si>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</si>
  <si>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</si>
  <si>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</si>
  <si>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</si>
  <si>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</si>
  <si>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</si>
  <si>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</si>
  <si>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</si>
  <si>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</si>
  <si>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</si>
  <si>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</si>
  <si>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</si>
  <si>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</si>
  <si>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</si>
  <si>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</si>
  <si>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</si>
  <si>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</si>
  <si>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</si>
  <si>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</si>
  <si>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</si>
  <si>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</si>
  <si>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</si>
  <si>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</si>
  <si>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</si>
  <si>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</si>
  <si>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</si>
  <si>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</si>
  <si>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</si>
  <si>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</si>
  <si>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</si>
  <si>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</si>
  <si>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</si>
  <si>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</si>
  <si>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</si>
  <si>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</si>
  <si>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</si>
  <si>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</si>
  <si>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</si>
  <si>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</si>
  <si>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</si>
  <si>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</si>
  <si>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</si>
  <si>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</si>
  <si>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</si>
  <si>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</si>
  <si>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</si>
  <si>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</si>
  <si>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</si>
  <si>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</si>
  <si>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</si>
  <si>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</si>
  <si>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</si>
  <si>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</si>
  <si>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</si>
  <si>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</si>
  <si>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</si>
  <si>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</si>
  <si>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</si>
  <si>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</si>
  <si>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</si>
  <si>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</si>
  <si>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</si>
  <si>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</si>
  <si>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</si>
  <si>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</si>
  <si>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</si>
  <si>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</si>
  <si>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</si>
  <si>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</si>
  <si>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</si>
  <si>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</si>
  <si>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</si>
  <si>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</si>
  <si>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</si>
  <si>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</si>
  <si>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</si>
  <si>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</si>
  <si>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</si>
  <si>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</si>
  <si>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</si>
  <si>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</si>
  <si>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</si>
  <si>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</si>
  <si>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</si>
  <si>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</si>
  <si>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</si>
  <si>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</si>
  <si>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</si>
  <si>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</si>
  <si>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</si>
  <si>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</si>
  <si>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</si>
  <si>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</si>
  <si>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</si>
  <si>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</si>
  <si>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</si>
  <si>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</si>
  <si>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</si>
  <si>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</si>
  <si>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</si>
  <si>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</si>
  <si>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</si>
  <si>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</si>
  <si>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</si>
  <si>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</si>
  <si>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</si>
  <si>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</si>
  <si>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</si>
  <si>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</si>
  <si>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</si>
  <si>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</si>
  <si>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</si>
  <si>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</si>
  <si>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</si>
  <si>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</si>
  <si>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</si>
  <si>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</si>
  <si>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</si>
  <si>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</si>
  <si>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</si>
  <si>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</si>
  <si>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</si>
  <si>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</si>
  <si>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</si>
  <si>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</si>
  <si>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</si>
  <si>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</si>
  <si>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</si>
  <si>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</si>
  <si>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</si>
  <si>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</si>
  <si>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</si>
  <si>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</si>
  <si>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</si>
  <si>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</si>
  <si>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</si>
  <si>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</si>
  <si>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</si>
  <si>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</si>
  <si>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</si>
  <si>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</si>
  <si>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</si>
  <si>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</si>
  <si>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</si>
  <si>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</si>
  <si>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</si>
  <si>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</si>
  <si>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</si>
  <si>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</si>
  <si>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</si>
  <si>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</si>
  <si>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</si>
  <si>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</si>
  <si>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</si>
  <si>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</si>
  <si>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</si>
  <si>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</si>
  <si>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</si>
  <si>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</si>
  <si>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</si>
  <si>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</si>
  <si>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</si>
  <si>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</si>
  <si>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</si>
  <si>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</si>
  <si>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</si>
  <si>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</si>
  <si>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</si>
  <si>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</si>
  <si>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</si>
  <si>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</si>
  <si>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</si>
  <si>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</si>
  <si>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</si>
  <si>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</si>
  <si>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</si>
  <si>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</si>
  <si>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</si>
  <si>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</si>
  <si>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</si>
  <si>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</si>
  <si>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</si>
  <si>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</si>
  <si>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</si>
  <si>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</si>
  <si>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</si>
  <si>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</si>
  <si>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</si>
  <si>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</si>
  <si>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</si>
  <si>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</si>
  <si>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</si>
  <si>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</si>
  <si>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</si>
  <si>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</si>
  <si>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</si>
  <si>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</si>
  <si>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</si>
  <si>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</si>
  <si>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</si>
  <si>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</si>
  <si>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</si>
  <si>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</si>
  <si>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</si>
  <si>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</si>
  <si>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</si>
  <si>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</si>
  <si>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</si>
  <si>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</si>
  <si>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</si>
  <si>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</si>
  <si>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</si>
  <si>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</si>
  <si>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</si>
  <si>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</si>
  <si>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</si>
  <si>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</si>
  <si>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</si>
  <si>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</si>
  <si>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</si>
  <si>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</si>
  <si>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</si>
  <si>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</si>
  <si>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</si>
  <si>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</si>
  <si>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</si>
  <si>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</si>
  <si>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</si>
  <si>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</si>
  <si>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</si>
  <si>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</si>
  <si>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</si>
  <si>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</si>
  <si>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</si>
  <si>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</si>
  <si>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</si>
  <si>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</si>
  <si>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</si>
  <si>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</si>
  <si>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</si>
  <si>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</si>
  <si>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</si>
  <si>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</si>
  <si>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</si>
  <si>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</si>
  <si>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</si>
  <si>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</si>
  <si>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</si>
  <si>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</si>
  <si>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</si>
  <si>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</si>
  <si>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</si>
  <si>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</si>
  <si>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</si>
  <si>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</si>
  <si>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</si>
  <si>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</si>
  <si>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</si>
  <si>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</si>
  <si>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</si>
  <si>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</si>
  <si>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</si>
  <si>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</si>
  <si>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</si>
  <si>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</si>
  <si>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</si>
  <si>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</si>
  <si>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</si>
  <si>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</si>
  <si>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</si>
  <si>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</si>
  <si>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</si>
  <si>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</si>
  <si>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</si>
  <si>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</si>
  <si>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</si>
  <si>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</si>
  <si>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</si>
  <si>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</si>
  <si>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</si>
  <si>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</si>
  <si>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</si>
  <si>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</si>
  <si>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</si>
  <si>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</si>
  <si>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</si>
  <si>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</si>
  <si>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</si>
  <si>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</si>
  <si>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</si>
  <si>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</si>
  <si>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</si>
  <si>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</si>
  <si>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</si>
  <si>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</si>
  <si>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</si>
  <si>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</si>
  <si>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</si>
  <si>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</si>
  <si>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</si>
  <si>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</si>
  <si>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</si>
  <si>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</si>
  <si>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</si>
  <si>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</si>
  <si>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</si>
  <si>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</si>
  <si>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</si>
  <si>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</si>
  <si>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</si>
  <si>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</si>
  <si>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</si>
  <si>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</si>
  <si>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</si>
  <si>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</si>
  <si>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</si>
  <si>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</si>
  <si>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</si>
  <si>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</si>
  <si>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</si>
  <si>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</si>
  <si>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</si>
  <si>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</si>
  <si>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</si>
  <si>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</si>
  <si>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</si>
  <si>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</si>
  <si>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</si>
  <si>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</si>
  <si>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</si>
  <si>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</si>
  <si>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</si>
  <si>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</si>
  <si>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</si>
  <si>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</si>
  <si>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</si>
  <si>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</si>
  <si>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</si>
  <si>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</si>
  <si>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</si>
  <si>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</si>
  <si>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</si>
  <si>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</si>
  <si>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</si>
  <si>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</si>
  <si>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</si>
  <si>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</si>
  <si>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</si>
  <si>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</si>
  <si>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</si>
  <si>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</si>
  <si>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</si>
  <si>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</si>
  <si>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</si>
  <si>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</si>
  <si>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</si>
  <si>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</si>
  <si>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</si>
  <si>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</si>
  <si>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</si>
  <si>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</si>
  <si>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</si>
  <si>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</si>
  <si>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</si>
  <si>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</si>
  <si>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</si>
  <si>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</si>
  <si>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</si>
  <si>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</si>
  <si>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</si>
  <si>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</si>
  <si>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</si>
  <si>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</si>
  <si>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</si>
  <si>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</si>
  <si>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</si>
  <si>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</si>
  <si>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</si>
  <si>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</si>
  <si>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</si>
  <si>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</si>
  <si>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</si>
  <si>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</si>
  <si>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</si>
  <si>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</si>
  <si>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</si>
  <si>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</si>
  <si>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</si>
  <si>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</si>
  <si>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</si>
  <si>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</si>
  <si>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</si>
  <si>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</si>
  <si>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</si>
  <si>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</si>
  <si>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</si>
  <si>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</si>
  <si>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</si>
  <si>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</si>
  <si>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</si>
  <si>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</si>
  <si>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</si>
  <si>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</si>
  <si>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</si>
  <si>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</si>
  <si>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</si>
  <si>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</si>
  <si>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</si>
  <si>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</si>
  <si>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</si>
  <si>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</si>
  <si>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</si>
  <si>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</si>
  <si>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</si>
  <si>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</si>
  <si>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</si>
  <si>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</si>
  <si>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</si>
  <si>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</si>
  <si>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</si>
  <si>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</si>
  <si>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</si>
  <si>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</si>
  <si>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</si>
  <si>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</si>
  <si>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</si>
  <si>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</si>
  <si>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</si>
  <si>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</si>
  <si>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</si>
  <si>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</si>
  <si>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</si>
  <si>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</si>
  <si>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</si>
  <si>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</si>
  <si>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</si>
  <si>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</si>
  <si>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</si>
  <si>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</si>
  <si>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</si>
  <si>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</si>
  <si>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</si>
  <si>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</si>
  <si>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</si>
  <si>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</si>
  <si>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</si>
  <si>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</si>
  <si>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</si>
  <si>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</si>
  <si>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</si>
  <si>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</si>
  <si>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</si>
  <si>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</si>
  <si>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</si>
  <si>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</si>
  <si>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</si>
  <si>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</si>
  <si>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</si>
  <si>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</si>
  <si>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</si>
  <si>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</si>
  <si>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</si>
  <si>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</si>
  <si>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</si>
  <si>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</si>
  <si>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</si>
  <si>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</si>
  <si>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</si>
  <si>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</si>
  <si>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</si>
  <si>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</si>
  <si>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</si>
  <si>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</si>
  <si>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</si>
  <si>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</si>
  <si>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</si>
  <si>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</si>
  <si>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</si>
  <si>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</si>
  <si>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</si>
  <si>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</si>
  <si>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</si>
  <si>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</si>
  <si>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</si>
  <si>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</si>
  <si>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</si>
  <si>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</si>
  <si>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</si>
  <si>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</si>
  <si>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</si>
  <si>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</si>
  <si>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</si>
  <si>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</si>
  <si>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</si>
  <si>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</si>
  <si>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</si>
  <si>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</si>
  <si>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</si>
  <si>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</si>
  <si>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</si>
  <si>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</si>
  <si>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</si>
  <si>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</si>
  <si>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</si>
  <si>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</si>
  <si>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</si>
  <si>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</si>
  <si>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</si>
  <si>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</si>
  <si>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</si>
  <si>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</si>
  <si>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</si>
  <si>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</si>
  <si>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</si>
  <si>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</si>
  <si>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</si>
  <si>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</si>
  <si>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</si>
  <si>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</si>
  <si>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</si>
  <si>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</si>
  <si>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</si>
  <si>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</si>
  <si>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</si>
  <si>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</si>
  <si>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</si>
  <si>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</si>
  <si>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</si>
  <si>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</si>
  <si>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</si>
  <si>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</si>
  <si>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</si>
  <si>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</si>
  <si>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</si>
  <si>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</si>
  <si>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</si>
  <si>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</si>
  <si>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</si>
  <si>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</si>
  <si>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</si>
  <si>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</si>
  <si>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</si>
  <si>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</si>
  <si>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</si>
  <si>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</si>
  <si>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</si>
  <si>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</si>
  <si>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</si>
  <si>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</si>
  <si>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</si>
  <si>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</si>
  <si>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</si>
  <si>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</si>
  <si>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</si>
  <si>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</si>
  <si>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</si>
  <si>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</si>
  <si>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</si>
  <si>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</si>
  <si>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</si>
  <si>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</si>
  <si>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</si>
  <si>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</si>
  <si>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</si>
  <si>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</si>
  <si>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</si>
  <si>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</si>
  <si>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</si>
  <si>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</si>
  <si>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</si>
  <si>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</si>
  <si>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</si>
  <si>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</si>
  <si>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</si>
  <si>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</si>
  <si>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</si>
  <si>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</si>
  <si>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</si>
  <si>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</si>
  <si>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</si>
  <si>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</si>
  <si>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</si>
  <si>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</si>
  <si>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</si>
  <si>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</si>
  <si>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</si>
  <si>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</si>
  <si>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</si>
  <si>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</si>
  <si>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</si>
  <si>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</si>
  <si>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</si>
  <si>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</si>
  <si>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</si>
  <si>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</si>
  <si>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</si>
  <si>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</si>
  <si>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</si>
  <si>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</si>
  <si>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</si>
  <si>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</si>
  <si>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</si>
  <si>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</si>
  <si>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</si>
  <si>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</si>
  <si>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</si>
  <si>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</si>
  <si>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</si>
  <si>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</si>
  <si>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</si>
  <si>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</si>
  <si>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</si>
  <si>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</si>
  <si>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</si>
  <si>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</si>
  <si>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</si>
  <si>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</si>
  <si>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</si>
  <si>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</si>
  <si>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</si>
  <si>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</si>
  <si>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</si>
  <si>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</si>
  <si>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</si>
  <si>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</si>
  <si>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</si>
  <si>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</si>
  <si>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</si>
  <si>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</si>
  <si>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</si>
  <si>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</si>
  <si>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</si>
  <si>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</si>
  <si>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</si>
  <si>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</si>
  <si>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</si>
  <si>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</si>
  <si>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</si>
  <si>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</si>
  <si>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</si>
  <si>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</si>
  <si>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</si>
  <si>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</si>
  <si>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</si>
  <si>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</si>
  <si>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</si>
  <si>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</si>
  <si>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</si>
  <si>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</si>
  <si>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</si>
  <si>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</si>
  <si>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</si>
  <si>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</si>
  <si>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</si>
  <si>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</si>
  <si>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</si>
  <si>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</si>
  <si>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</si>
  <si>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</si>
  <si>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</si>
  <si>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</si>
  <si>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</si>
  <si>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</si>
  <si>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</si>
  <si>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</si>
  <si>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</si>
  <si>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</si>
  <si>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</si>
  <si>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</si>
  <si>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</si>
  <si>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</si>
  <si>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</si>
  <si>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</si>
  <si>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</si>
  <si>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</si>
  <si>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</si>
  <si>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</si>
  <si>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</si>
  <si>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</si>
  <si>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</si>
  <si>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</si>
  <si>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</si>
  <si>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</si>
  <si>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</si>
  <si>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</si>
  <si>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</si>
  <si>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</si>
  <si>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</si>
  <si>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</si>
  <si>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</si>
  <si>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</si>
  <si>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</si>
  <si>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</si>
  <si>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</si>
  <si>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</si>
  <si>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</si>
  <si>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</si>
  <si>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</si>
  <si>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</si>
  <si>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</si>
  <si>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</si>
  <si>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</si>
  <si>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</si>
  <si>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</si>
  <si>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</si>
  <si>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</si>
  <si>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</si>
  <si>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</si>
  <si>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</si>
  <si>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</si>
  <si>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</si>
  <si>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</si>
  <si>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</si>
  <si>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</si>
  <si>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</si>
  <si>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</si>
  <si>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</si>
  <si>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</si>
  <si>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</si>
  <si>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</si>
  <si>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</si>
  <si>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</si>
  <si>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</si>
  <si>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</si>
  <si>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</si>
  <si>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</si>
  <si>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</si>
  <si>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</si>
  <si>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</si>
  <si>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</si>
  <si>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</si>
  <si>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</si>
  <si>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</si>
  <si>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</si>
  <si>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</si>
  <si>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</si>
  <si>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</si>
  <si>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</si>
  <si>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</si>
  <si>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</si>
  <si>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</si>
  <si>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</si>
  <si>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</si>
  <si>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</si>
  <si>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</si>
  <si>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</si>
  <si>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</si>
  <si>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</si>
  <si>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</si>
  <si>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</si>
  <si>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</si>
  <si>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</si>
  <si>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</si>
  <si>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</si>
  <si>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</si>
  <si>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</si>
  <si>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</si>
  <si>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</si>
  <si>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</si>
  <si>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</si>
  <si>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</si>
  <si>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</si>
  <si>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</si>
  <si>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</si>
  <si>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</si>
  <si>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</si>
  <si>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</si>
  <si>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</si>
  <si>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</si>
  <si>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</si>
  <si>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</si>
  <si>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</si>
  <si>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</si>
  <si>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</si>
  <si>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</si>
  <si>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</si>
  <si>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</si>
  <si>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</si>
  <si>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</si>
  <si>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</si>
  <si>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</si>
  <si>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</si>
  <si>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</si>
  <si>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</si>
  <si>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</si>
  <si>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</si>
  <si>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</si>
  <si>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</si>
  <si>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</si>
  <si>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</si>
  <si>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</si>
  <si>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</si>
  <si>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</si>
  <si>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</si>
  <si>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</si>
  <si>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</si>
  <si>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</si>
  <si>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</si>
  <si>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</si>
  <si>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</si>
  <si>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</si>
  <si>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</si>
  <si>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</si>
  <si>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</si>
  <si>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</si>
  <si>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</si>
  <si>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</si>
  <si>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</si>
  <si>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</si>
  <si>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</si>
  <si>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</si>
  <si>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</si>
  <si>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</si>
  <si>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</si>
  <si>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</si>
  <si>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</si>
  <si>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</si>
  <si>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</si>
  <si>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</si>
  <si>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</si>
  <si>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</si>
  <si>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</si>
  <si>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</si>
  <si>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</si>
  <si>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</si>
  <si>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</si>
  <si>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</si>
  <si>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</si>
  <si>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</si>
  <si>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</si>
  <si>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</si>
  <si>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</si>
  <si>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</si>
  <si>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</si>
  <si>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</si>
  <si>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</si>
  <si>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</si>
  <si>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</si>
  <si>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</si>
  <si>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</si>
  <si>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</si>
  <si>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</si>
  <si>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</si>
  <si>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</si>
  <si>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</si>
  <si>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</si>
  <si>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</si>
  <si>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</si>
  <si>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</si>
  <si>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</si>
  <si>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</si>
  <si>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</si>
  <si>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</si>
  <si>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</si>
  <si>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</si>
  <si>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</si>
  <si>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</si>
  <si>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</si>
  <si>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</si>
  <si>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</si>
  <si>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</si>
  <si>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</si>
  <si>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</si>
  <si>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</si>
  <si>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</si>
  <si>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</si>
  <si>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</si>
  <si>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</si>
  <si>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</si>
  <si>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</si>
  <si>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</si>
  <si>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</si>
  <si>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</si>
  <si>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</si>
  <si>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</si>
  <si>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</si>
  <si>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</si>
  <si>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</si>
  <si>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</si>
  <si>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</si>
  <si>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</si>
  <si>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</si>
  <si>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</si>
  <si>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</si>
  <si>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</si>
  <si>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</si>
  <si>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</si>
  <si>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</si>
  <si>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</si>
  <si>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</si>
  <si>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</si>
  <si>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</si>
  <si>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</si>
  <si>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</si>
  <si>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</si>
  <si>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</si>
  <si>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</si>
  <si>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</si>
  <si>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</si>
  <si>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</si>
  <si>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</si>
  <si>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</si>
  <si>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</si>
  <si>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</si>
  <si>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</si>
  <si>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</si>
  <si>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</si>
  <si>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</si>
  <si>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</si>
  <si>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</si>
  <si>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</si>
  <si>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</si>
  <si>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</si>
  <si>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</si>
  <si>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</si>
  <si>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</si>
  <si>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</si>
  <si>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</si>
  <si>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</si>
  <si>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</si>
  <si>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</si>
  <si>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</si>
  <si>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</si>
  <si>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</si>
  <si>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</si>
  <si>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</si>
  <si>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</si>
  <si>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</si>
  <si>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</si>
  <si>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</si>
  <si>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</si>
  <si>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</si>
  <si>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</si>
  <si>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</si>
  <si>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</si>
  <si>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</si>
  <si>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</si>
  <si>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</si>
  <si>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</si>
  <si>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</si>
  <si>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</si>
  <si>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</si>
  <si>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</si>
  <si>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</si>
  <si>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</si>
  <si>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</si>
  <si>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</si>
  <si>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</si>
  <si>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</si>
  <si>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</si>
  <si>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</si>
  <si>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</si>
  <si>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</si>
  <si>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</si>
  <si>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</si>
  <si>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</si>
  <si>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</si>
  <si>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</si>
  <si>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</si>
  <si>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</si>
  <si>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</si>
  <si>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</si>
  <si>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</si>
  <si>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</si>
  <si>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</si>
  <si>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</si>
  <si>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</si>
  <si>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</si>
  <si>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</si>
  <si>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</si>
  <si>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</si>
  <si>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</si>
  <si>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</si>
  <si>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</si>
  <si>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</si>
  <si>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</si>
  <si>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</si>
  <si>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</si>
  <si>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</si>
  <si>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</si>
  <si>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</si>
  <si>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</si>
  <si>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</si>
  <si>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</si>
  <si>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</si>
  <si>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</si>
  <si>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</si>
  <si>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</si>
  <si>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</si>
  <si>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</si>
  <si>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</si>
  <si>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</si>
  <si>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</si>
  <si>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</si>
  <si>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</si>
  <si>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</si>
  <si>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</si>
  <si>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</si>
  <si>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</si>
  <si>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</si>
  <si>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</si>
  <si>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</si>
  <si>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</si>
  <si>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</si>
  <si>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</si>
  <si>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</si>
  <si>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</si>
  <si>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</si>
  <si>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</si>
  <si>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</si>
  <si>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</si>
  <si>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</si>
  <si>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</si>
  <si>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</si>
  <si>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</si>
  <si>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</si>
  <si>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</si>
  <si>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</si>
  <si>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</si>
  <si>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</si>
  <si>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</si>
  <si>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</si>
  <si>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</si>
  <si>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</si>
  <si>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</si>
  <si>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</si>
  <si>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</si>
  <si>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</si>
  <si>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</si>
  <si>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</si>
  <si>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</si>
  <si>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</si>
  <si>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</si>
  <si>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</si>
  <si>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</si>
  <si>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</si>
  <si>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</si>
  <si>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</si>
  <si>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</si>
  <si>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</si>
  <si>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</si>
  <si>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</si>
  <si>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</si>
  <si>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</si>
  <si>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</si>
  <si>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</si>
  <si>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</si>
  <si>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</si>
  <si>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</si>
  <si>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</si>
  <si>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</si>
  <si>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</si>
  <si>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</si>
  <si>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</si>
  <si>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</si>
  <si>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</si>
  <si>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</si>
  <si>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</si>
  <si>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</si>
  <si>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</si>
  <si>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</si>
  <si>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</si>
  <si>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</si>
  <si>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</si>
  <si>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</si>
  <si>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</si>
  <si>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</si>
  <si>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</si>
  <si>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</si>
  <si>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</si>
  <si>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</si>
  <si>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</si>
  <si>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</si>
  <si>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</si>
  <si>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</si>
  <si>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</si>
  <si>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</si>
  <si>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</si>
  <si>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</si>
  <si>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</si>
  <si>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</si>
  <si>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</si>
  <si>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</si>
  <si>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</si>
  <si>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</si>
  <si>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</si>
  <si>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</si>
  <si>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</si>
  <si>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</si>
  <si>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</si>
  <si>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</si>
  <si>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</si>
  <si>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</si>
  <si>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</si>
  <si>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</si>
  <si>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</si>
  <si>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</si>
  <si>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</si>
  <si>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</si>
  <si>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</si>
  <si>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</si>
  <si>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</si>
  <si>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</si>
  <si>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</si>
  <si>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</si>
  <si>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</si>
  <si>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</si>
  <si>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</si>
  <si>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</si>
  <si>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</si>
  <si>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</si>
  <si>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</si>
  <si>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</si>
  <si>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</si>
  <si>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</si>
  <si>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</si>
  <si>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</si>
  <si>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</si>
  <si>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</si>
  <si>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</si>
  <si>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</si>
  <si>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</si>
  <si>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</si>
  <si>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</si>
  <si>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</si>
  <si>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</si>
  <si>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</si>
  <si>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</si>
  <si>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</si>
  <si>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</si>
  <si>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</si>
  <si>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</si>
  <si>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</si>
  <si>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</si>
  <si>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</si>
  <si>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</si>
  <si>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</si>
  <si>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</si>
  <si>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</si>
  <si>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</si>
  <si>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</si>
  <si>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</si>
  <si>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</si>
  <si>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</si>
  <si>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</si>
  <si>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</si>
  <si>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</si>
  <si>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</si>
  <si>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</si>
  <si>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</si>
  <si>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</si>
  <si>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</si>
  <si>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</si>
  <si>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</si>
  <si>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</si>
  <si>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</si>
  <si>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</si>
  <si>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</si>
  <si>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</si>
  <si>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</si>
  <si>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</si>
  <si>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</si>
  <si>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</si>
  <si>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</si>
  <si>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</si>
  <si>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</si>
  <si>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</si>
  <si>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</si>
  <si>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</si>
  <si>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</si>
  <si>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</si>
  <si>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</si>
  <si>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</si>
  <si>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</si>
  <si>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</si>
  <si>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</si>
  <si>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</si>
  <si>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</si>
  <si>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</si>
  <si>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</si>
  <si>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</si>
  <si>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</si>
  <si>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</si>
  <si>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</si>
  <si>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</si>
  <si>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</si>
  <si>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</si>
  <si>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</si>
  <si>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</si>
  <si>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</si>
  <si>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</si>
  <si>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</si>
  <si>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</si>
  <si>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</si>
  <si>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</si>
  <si>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</si>
  <si>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</si>
  <si>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</si>
  <si>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</si>
  <si>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</si>
  <si>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</si>
  <si>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</si>
  <si>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</si>
  <si>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</si>
  <si>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</si>
  <si>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</si>
  <si>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</si>
  <si>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</si>
  <si>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</si>
  <si>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</si>
  <si>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</si>
  <si>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</si>
  <si>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</si>
  <si>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</si>
  <si>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</si>
  <si>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</si>
  <si>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</si>
  <si>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</si>
  <si>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</si>
  <si>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</si>
  <si>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</si>
  <si>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</si>
  <si>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</si>
  <si>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</si>
  <si>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</si>
  <si>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</si>
  <si>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</si>
  <si>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</si>
  <si>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</si>
  <si>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</si>
  <si>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</si>
  <si>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</si>
  <si>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</si>
  <si>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</si>
  <si>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</si>
  <si>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</si>
  <si>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</si>
  <si>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</si>
  <si>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</si>
  <si>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</si>
  <si>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</si>
  <si>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</si>
  <si>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</si>
  <si>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</si>
  <si>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</si>
  <si>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</si>
  <si>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</si>
  <si>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</si>
  <si>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</si>
  <si>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</si>
  <si>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</si>
  <si>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</si>
  <si>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</si>
  <si>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</si>
  <si>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</si>
  <si>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</si>
  <si>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</si>
  <si>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</si>
  <si>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</si>
  <si>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</si>
  <si>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</si>
  <si>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</si>
  <si>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</si>
  <si>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</si>
  <si>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</si>
  <si>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</si>
  <si>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</si>
  <si>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</si>
  <si>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</si>
  <si>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</si>
  <si>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</si>
  <si>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</si>
  <si>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</si>
  <si>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</si>
  <si>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</si>
  <si>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</si>
  <si>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</si>
  <si>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</si>
  <si>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</si>
  <si>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</si>
  <si>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</si>
  <si>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</si>
  <si>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</si>
  <si>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</si>
  <si>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</si>
  <si>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</si>
  <si>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</si>
  <si>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</si>
  <si>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</si>
  <si>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</si>
  <si>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</si>
  <si>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</si>
  <si>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</si>
  <si>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</si>
  <si>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</si>
  <si>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</si>
  <si>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</si>
  <si>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</si>
  <si>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</si>
  <si>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</si>
  <si>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</si>
  <si>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</si>
  <si>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</si>
  <si>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</si>
  <si>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</si>
  <si>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</si>
  <si>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</si>
  <si>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</si>
  <si>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</si>
  <si>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</si>
  <si>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</si>
  <si>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</si>
  <si>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</si>
  <si>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</si>
  <si>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</si>
  <si>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</si>
  <si>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</si>
  <si>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</si>
  <si>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</si>
  <si>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</si>
  <si>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</si>
  <si>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</si>
  <si>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</si>
  <si>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</si>
  <si>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</si>
  <si>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</si>
  <si>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</si>
  <si>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</si>
  <si>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</si>
  <si>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</si>
  <si>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</si>
  <si>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</si>
  <si>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</si>
  <si>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</si>
  <si>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</si>
  <si>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</si>
  <si>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</si>
  <si>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</si>
  <si>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</si>
  <si>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</si>
  <si>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</si>
  <si>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</si>
  <si>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</si>
  <si>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</si>
  <si>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</si>
  <si>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</si>
  <si>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</si>
  <si>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</si>
  <si>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</si>
  <si>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</si>
  <si>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</si>
  <si>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</si>
  <si>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</si>
  <si>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</si>
  <si>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</si>
  <si>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</si>
  <si>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</si>
  <si>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</si>
  <si>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</si>
  <si>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</si>
  <si>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</si>
  <si>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</si>
  <si>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</si>
  <si>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</si>
  <si>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</si>
  <si>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</si>
  <si>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</si>
  <si>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</si>
  <si>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</si>
  <si>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</si>
  <si>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</si>
  <si>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</si>
  <si>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</si>
  <si>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</si>
  <si>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</si>
  <si>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</si>
  <si>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</si>
  <si>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</si>
  <si>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</si>
  <si>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</si>
  <si>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</si>
  <si>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</si>
  <si>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</si>
  <si>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</si>
  <si>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</si>
  <si>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</si>
  <si>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</si>
  <si>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</si>
  <si>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</si>
  <si>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</si>
  <si>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</si>
  <si>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</si>
  <si>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</si>
  <si>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</si>
  <si>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</si>
  <si>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</si>
  <si>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</si>
  <si>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</si>
  <si>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</si>
  <si>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</si>
  <si>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</si>
  <si>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</si>
  <si>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</si>
  <si>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</si>
  <si>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</si>
  <si>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</si>
  <si>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</si>
  <si>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</si>
  <si>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</si>
  <si>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</si>
  <si>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</si>
  <si>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</si>
  <si>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</si>
  <si>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</si>
  <si>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</si>
  <si>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</si>
  <si>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</si>
  <si>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</si>
  <si>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</si>
  <si>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</si>
  <si>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</si>
  <si>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</si>
  <si>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</si>
  <si>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</si>
  <si>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</si>
  <si>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</si>
  <si>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</si>
  <si>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</si>
  <si>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</si>
  <si>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</si>
  <si>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</si>
  <si>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</si>
  <si>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</si>
  <si>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</si>
  <si>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</si>
  <si>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</si>
  <si>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</si>
  <si>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</si>
  <si>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</si>
  <si>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</si>
  <si>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</si>
  <si>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</si>
  <si>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</si>
  <si>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</si>
  <si>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</si>
  <si>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</si>
  <si>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</si>
  <si>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</si>
  <si>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</si>
  <si>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</si>
  <si>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</si>
  <si>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</si>
  <si>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</si>
  <si>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</si>
  <si>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</si>
  <si>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</si>
  <si>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</si>
  <si>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</si>
  <si>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</si>
  <si>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</si>
  <si>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</si>
  <si>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</si>
  <si>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</si>
  <si>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</si>
  <si>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</si>
  <si>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</si>
  <si>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</si>
  <si>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</si>
  <si>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</si>
  <si>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</si>
  <si>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</si>
  <si>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</si>
  <si>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</si>
  <si>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</si>
  <si>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</si>
  <si>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</si>
  <si>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</si>
  <si>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</si>
  <si>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</si>
  <si>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</si>
  <si>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</si>
  <si>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</si>
  <si>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</si>
  <si>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</si>
  <si>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</si>
  <si>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</si>
  <si>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</si>
  <si>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</si>
  <si>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</si>
  <si>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</si>
  <si>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</si>
  <si>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</si>
  <si>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</si>
  <si>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</si>
  <si>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</si>
  <si>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</si>
  <si>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</si>
  <si>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</si>
  <si>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</si>
  <si>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</si>
  <si>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</si>
  <si>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</si>
  <si>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</si>
  <si>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</si>
  <si>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</si>
  <si>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</si>
  <si>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</si>
  <si>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</si>
  <si>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</si>
  <si>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</si>
  <si>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</si>
  <si>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</si>
  <si>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</si>
  <si>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</si>
  <si>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</si>
  <si>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</si>
  <si>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</si>
  <si>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</si>
  <si>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</si>
  <si>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</si>
  <si>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</si>
  <si>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</si>
  <si>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</si>
  <si>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</si>
  <si>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</si>
  <si>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</si>
  <si>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</si>
  <si>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</si>
  <si>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</si>
  <si>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</si>
  <si>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</si>
  <si>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</si>
  <si>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</si>
  <si>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</si>
  <si>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</si>
  <si>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</si>
  <si>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</si>
  <si>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</si>
  <si>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</si>
  <si>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</si>
  <si>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</si>
  <si>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</si>
  <si>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</si>
  <si>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</si>
  <si>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</si>
  <si>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</si>
  <si>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</si>
  <si>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</si>
  <si>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</si>
  <si>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</si>
  <si>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</si>
  <si>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</si>
  <si>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</si>
  <si>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</si>
  <si>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</si>
  <si>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</si>
  <si>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</si>
  <si>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</si>
  <si>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</si>
  <si>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</si>
  <si>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</si>
  <si>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</si>
  <si>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</si>
  <si>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</si>
  <si>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</si>
  <si>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</si>
  <si>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</si>
  <si>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</si>
  <si>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</si>
  <si>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</si>
  <si>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</si>
  <si>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</si>
  <si>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</si>
  <si>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</si>
  <si>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</si>
  <si>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</si>
  <si>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</si>
  <si>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</si>
  <si>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</si>
  <si>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</si>
  <si>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</si>
  <si>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</si>
  <si>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</si>
  <si>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</si>
  <si>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</si>
  <si>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</si>
  <si>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</si>
  <si>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</si>
  <si>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</si>
  <si>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</si>
  <si>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</si>
  <si>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</si>
  <si>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</si>
  <si>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</si>
  <si>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</si>
  <si>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</si>
  <si>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</si>
  <si>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</si>
  <si>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</si>
  <si>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</si>
  <si>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</si>
  <si>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</si>
  <si>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</si>
  <si>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</si>
  <si>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</si>
  <si>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</si>
  <si>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</si>
  <si>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</si>
  <si>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</si>
  <si>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</si>
  <si>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</si>
  <si>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</si>
  <si>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</si>
  <si>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</si>
  <si>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</si>
  <si>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</si>
  <si>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</si>
  <si>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</si>
  <si>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</si>
  <si>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</si>
  <si>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</si>
  <si>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</si>
  <si>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</si>
  <si>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</si>
  <si>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</si>
  <si>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</si>
  <si>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</si>
  <si>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</si>
  <si>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</si>
  <si>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</si>
  <si>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</si>
  <si>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</si>
  <si>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</si>
  <si>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</si>
  <si>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</si>
  <si>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</si>
  <si>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</si>
  <si>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</si>
  <si>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</si>
  <si>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</si>
  <si>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</si>
  <si>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</si>
  <si>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</si>
  <si>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</si>
  <si>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</si>
  <si>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</si>
  <si>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</si>
  <si>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</si>
  <si>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</si>
  <si>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</si>
  <si>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</si>
  <si>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</si>
  <si>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</si>
  <si>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</si>
  <si>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</si>
  <si>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</si>
  <si>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</si>
  <si>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</si>
  <si>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</si>
  <si>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</si>
  <si>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</si>
  <si>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</si>
  <si>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</si>
  <si>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</si>
  <si>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</si>
  <si>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</si>
  <si>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</si>
  <si>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</si>
  <si>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</si>
  <si>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</si>
  <si>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</si>
  <si>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</si>
  <si>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</si>
  <si>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</si>
  <si>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</si>
  <si>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</si>
  <si>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</si>
  <si>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</si>
  <si>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</si>
  <si>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</si>
  <si>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</si>
  <si>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</si>
  <si>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</si>
  <si>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</si>
  <si>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</si>
  <si>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</si>
  <si>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</si>
  <si>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</si>
  <si>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</si>
  <si>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</si>
  <si>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</si>
  <si>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</si>
  <si>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</si>
  <si>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</si>
  <si>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</si>
  <si>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</si>
  <si>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</si>
  <si>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</si>
  <si>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</si>
  <si>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</si>
  <si>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</si>
  <si>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</si>
  <si>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</si>
  <si>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</si>
  <si>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</si>
  <si>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</si>
  <si>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</si>
  <si>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</si>
  <si>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</si>
  <si>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</si>
  <si>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</si>
  <si>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</si>
  <si>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</si>
  <si>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</si>
  <si>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</si>
  <si>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</si>
  <si>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</si>
  <si>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</si>
  <si>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</si>
  <si>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</si>
  <si>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</si>
  <si>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</si>
  <si>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</si>
  <si>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</si>
  <si>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</si>
  <si>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</si>
  <si>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</si>
  <si>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</si>
  <si>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</si>
  <si>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</si>
  <si>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</si>
  <si>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</si>
  <si>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</si>
  <si>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</si>
  <si>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</si>
  <si>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</si>
  <si>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</si>
  <si>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</si>
  <si>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</si>
  <si>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</si>
  <si>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</si>
  <si>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</si>
  <si>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</si>
  <si>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</si>
  <si>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</si>
  <si>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</si>
  <si>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</si>
  <si>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</si>
  <si>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</si>
  <si>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</si>
  <si>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</si>
  <si>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</si>
  <si>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</si>
  <si>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</si>
  <si>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</si>
  <si>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</si>
  <si>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</si>
  <si>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</si>
  <si>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</si>
  <si>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</si>
  <si>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</si>
  <si>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</si>
  <si>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</si>
  <si>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</si>
  <si>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</si>
  <si>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</si>
  <si>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</si>
  <si>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</si>
  <si>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</si>
  <si>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</si>
  <si>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</si>
  <si>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</si>
  <si>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</si>
  <si>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</si>
  <si>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</si>
  <si>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</si>
  <si>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</si>
  <si>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</si>
  <si>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</si>
  <si>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</si>
  <si>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</si>
  <si>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</si>
  <si>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</si>
  <si>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</si>
  <si>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</si>
  <si>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</si>
  <si>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</si>
  <si>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</si>
  <si>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</si>
  <si>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</si>
  <si>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</si>
  <si>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</si>
  <si>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</si>
  <si>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</si>
  <si>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</si>
  <si>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</si>
  <si>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</si>
  <si>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</si>
  <si>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</si>
  <si>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</si>
  <si>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</si>
  <si>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</si>
  <si>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</si>
  <si>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</si>
  <si>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</si>
  <si>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</si>
  <si>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</si>
  <si>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</si>
  <si>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</si>
  <si>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</si>
  <si>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</si>
  <si>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</si>
  <si>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</si>
  <si>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</si>
  <si>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</si>
  <si>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</si>
  <si>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</si>
  <si>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</si>
  <si>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</si>
  <si>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</si>
  <si>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</si>
  <si>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</si>
  <si>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</si>
  <si>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</si>
  <si>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</si>
  <si>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</si>
  <si>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</si>
  <si>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</si>
  <si>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</si>
  <si>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</si>
  <si>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</si>
  <si>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</si>
  <si>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</si>
  <si>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</si>
  <si>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</si>
  <si>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</si>
  <si>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</si>
  <si>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</si>
  <si>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</si>
  <si>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</si>
  <si>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</si>
  <si>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</si>
  <si>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</si>
  <si>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</si>
  <si>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</si>
  <si>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</si>
  <si>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</si>
  <si>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</si>
  <si>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</si>
  <si>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</si>
  <si>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</si>
  <si>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</si>
  <si>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</si>
  <si>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</si>
  <si>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</si>
  <si>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</si>
  <si>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</si>
  <si>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</si>
  <si>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</si>
  <si>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</si>
  <si>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</si>
  <si>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</si>
  <si>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</si>
  <si>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</si>
  <si>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</si>
  <si>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</si>
  <si>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</si>
  <si>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</si>
  <si>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</si>
  <si>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</si>
  <si>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</si>
  <si>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</si>
  <si>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</si>
  <si>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</si>
  <si>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</si>
  <si>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</si>
  <si>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</si>
  <si>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</si>
  <si>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</si>
  <si>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</si>
  <si>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</si>
  <si>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</si>
  <si>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</si>
  <si>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</si>
  <si>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</si>
  <si>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</si>
  <si>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</si>
  <si>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</si>
  <si>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</si>
  <si>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</si>
  <si>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</si>
  <si>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</si>
  <si>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</si>
  <si>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</si>
  <si>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</si>
  <si>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</si>
  <si>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</si>
  <si>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</si>
  <si>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</si>
  <si>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</si>
  <si>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</si>
  <si>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</si>
  <si>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</si>
  <si>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</si>
  <si>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</si>
  <si>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</si>
  <si>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</si>
  <si>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</si>
  <si>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</si>
  <si>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</si>
  <si>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</si>
  <si>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</si>
  <si>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</si>
  <si>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</si>
  <si>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</si>
  <si>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</si>
  <si>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</si>
  <si>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</si>
  <si>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</si>
  <si>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</si>
  <si>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</si>
  <si>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</si>
  <si>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</si>
  <si>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</si>
  <si>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</si>
  <si>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</si>
  <si>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</si>
  <si>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</si>
  <si>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</si>
  <si>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</si>
  <si>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</si>
  <si>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</si>
  <si>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</si>
  <si>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</si>
  <si>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</si>
  <si>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</si>
  <si>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</si>
  <si>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</si>
  <si>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</si>
  <si>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</si>
  <si>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</si>
  <si>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</si>
  <si>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</si>
  <si>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</si>
  <si>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</si>
  <si>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</si>
  <si>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</si>
  <si>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</si>
  <si>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</si>
  <si>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</si>
  <si>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</si>
  <si>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</si>
  <si>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</si>
  <si>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</si>
  <si>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</si>
  <si>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</si>
  <si>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</si>
  <si>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</si>
  <si>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</si>
  <si>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</si>
  <si>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</si>
  <si>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</si>
  <si>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</si>
  <si>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</si>
  <si>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</si>
  <si>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</si>
  <si>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</si>
  <si>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</si>
  <si>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</si>
  <si>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</si>
  <si>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</si>
  <si>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</si>
  <si>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</si>
  <si>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</si>
  <si>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</si>
  <si>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</si>
  <si>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</si>
  <si>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</si>
  <si>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</si>
  <si>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</si>
  <si>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</si>
  <si>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</si>
  <si>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</si>
  <si>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</si>
  <si>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</si>
  <si>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</si>
  <si>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</si>
  <si>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</si>
  <si>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</si>
  <si>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</si>
  <si>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</si>
  <si>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</si>
  <si>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</si>
  <si>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</si>
  <si>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</si>
  <si>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</si>
  <si>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</si>
  <si>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</si>
  <si>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</si>
  <si>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</si>
  <si>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</si>
  <si>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</si>
  <si>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</si>
  <si>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</si>
  <si>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</si>
  <si>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</si>
  <si>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</si>
  <si>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</si>
  <si>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</si>
  <si>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</si>
  <si>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</si>
  <si>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</si>
  <si>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</si>
  <si>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</si>
  <si>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</si>
  <si>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</si>
  <si>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</si>
  <si>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</si>
  <si>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</si>
  <si>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</si>
  <si>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</si>
  <si>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</si>
  <si>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</si>
  <si>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</si>
  <si>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</si>
  <si>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</si>
  <si>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</si>
  <si>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</si>
  <si>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</si>
  <si>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</si>
  <si>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</si>
  <si>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</si>
  <si>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</si>
  <si>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</si>
  <si>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</si>
  <si>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</si>
  <si>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</si>
  <si>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</si>
  <si>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</si>
  <si>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</si>
  <si>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</si>
  <si>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</si>
  <si>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</si>
  <si>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</si>
  <si>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</si>
  <si>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</si>
  <si>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</si>
  <si>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</si>
  <si>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</si>
  <si>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</si>
  <si>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</si>
  <si>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</si>
  <si>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</si>
  <si>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</si>
  <si>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</si>
  <si>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</si>
  <si>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</si>
  <si>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</si>
  <si>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</si>
  <si>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</si>
  <si>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</si>
  <si>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</si>
  <si>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</si>
  <si>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</si>
  <si>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</si>
  <si>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</si>
  <si>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</si>
  <si>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</si>
  <si>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</si>
  <si>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</si>
  <si>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</si>
  <si>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</si>
  <si>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</si>
  <si>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</si>
  <si>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</si>
  <si>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</si>
  <si>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</si>
  <si>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</si>
  <si>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</si>
  <si>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</si>
  <si>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</si>
  <si>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</si>
  <si>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</si>
  <si>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</si>
  <si>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</si>
  <si>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</si>
  <si>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</si>
  <si>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</si>
  <si>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</si>
  <si>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</si>
  <si>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</si>
  <si>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</si>
  <si>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</si>
  <si>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</si>
  <si>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</si>
  <si>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</si>
  <si>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</si>
  <si>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</si>
  <si>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</si>
  <si>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</si>
  <si>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</si>
  <si>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</si>
  <si>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</si>
  <si>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</si>
  <si>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</si>
  <si>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</si>
  <si>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</si>
  <si>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</si>
  <si>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</si>
  <si>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</si>
  <si>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</si>
  <si>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</si>
  <si>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</si>
  <si>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</si>
  <si>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</si>
  <si>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</si>
  <si>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</si>
  <si>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</si>
  <si>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</si>
  <si>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</si>
  <si>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</si>
  <si>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</si>
  <si>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</si>
  <si>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</si>
  <si>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</si>
  <si>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</si>
  <si>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</si>
  <si>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</si>
  <si>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</si>
  <si>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</si>
  <si>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</si>
  <si>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</si>
  <si>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</si>
  <si>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</si>
  <si>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</si>
  <si>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</si>
  <si>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</si>
  <si>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</si>
  <si>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</si>
  <si>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</si>
  <si>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</si>
  <si>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</si>
  <si>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</si>
  <si>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</si>
  <si>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</si>
  <si>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</si>
  <si>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</si>
  <si>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</si>
  <si>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</si>
  <si>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</si>
  <si>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</si>
  <si>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</si>
  <si>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</si>
  <si>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</si>
  <si>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</si>
  <si>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</si>
  <si>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</si>
  <si>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</si>
  <si>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</si>
  <si>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</si>
  <si>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</si>
  <si>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</si>
  <si>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</si>
  <si>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</si>
  <si>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</si>
  <si>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</si>
  <si>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</si>
  <si>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</si>
  <si>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</si>
  <si>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</si>
  <si>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</si>
  <si>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</si>
  <si>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</si>
  <si>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</si>
  <si>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</si>
  <si>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</si>
  <si>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</si>
  <si>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</si>
  <si>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</si>
  <si>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</si>
  <si>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</si>
  <si>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</si>
  <si>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</si>
  <si>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</si>
  <si>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</si>
  <si>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</si>
  <si>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</si>
  <si>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</si>
  <si>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</si>
  <si>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</si>
  <si>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</si>
  <si>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</si>
  <si>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</si>
  <si>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</si>
  <si>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</si>
  <si>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</si>
  <si>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</si>
  <si>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</si>
  <si>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</si>
  <si>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</si>
  <si>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</si>
  <si>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</si>
  <si>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</si>
  <si>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</si>
  <si>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</si>
  <si>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</si>
  <si>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</si>
  <si>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</si>
  <si>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</si>
  <si>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</si>
  <si>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</si>
  <si>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</si>
  <si>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</si>
  <si>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</si>
  <si>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</si>
  <si>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</si>
  <si>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</si>
  <si>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</si>
  <si>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</si>
  <si>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</si>
  <si>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</si>
  <si>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</si>
  <si>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</si>
  <si>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</si>
  <si>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</si>
  <si>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</si>
  <si>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</si>
  <si>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</si>
  <si>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</si>
  <si>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</si>
  <si>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</si>
  <si>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</si>
  <si>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</si>
  <si>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</si>
  <si>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</si>
  <si>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</si>
  <si>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</si>
  <si>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</si>
  <si>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</si>
  <si>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</si>
  <si>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</si>
  <si>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</si>
  <si>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</si>
  <si>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</si>
  <si>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</si>
  <si>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</si>
  <si>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</si>
  <si>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</si>
  <si>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</si>
  <si>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</si>
  <si>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</si>
  <si>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</si>
  <si>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</si>
  <si>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</si>
  <si>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</si>
  <si>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</si>
  <si>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</si>
  <si>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</si>
  <si>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</si>
  <si>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</si>
  <si>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</si>
  <si>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</si>
  <si>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</si>
  <si>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</si>
  <si>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</si>
  <si>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</si>
  <si>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</si>
  <si>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</si>
  <si>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</si>
  <si>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</si>
  <si>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</si>
  <si>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</si>
  <si>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</si>
  <si>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</si>
  <si>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</si>
  <si>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</si>
  <si>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</si>
  <si>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</si>
  <si>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</si>
  <si>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</si>
  <si>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</si>
  <si>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</si>
  <si>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</si>
  <si>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</si>
  <si>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</si>
  <si>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</si>
  <si>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</si>
  <si>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</si>
  <si>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</si>
  <si>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</si>
  <si>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</si>
  <si>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</si>
  <si>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</si>
  <si>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</si>
  <si>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</si>
  <si>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</si>
  <si>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</si>
  <si>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</si>
  <si>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</si>
  <si>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</si>
  <si>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</si>
  <si>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</si>
  <si>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</si>
  <si>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</si>
  <si>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</si>
  <si>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</si>
  <si>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</si>
  <si>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</si>
  <si>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</si>
  <si>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</si>
  <si>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</si>
  <si>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</si>
  <si>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</si>
  <si>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</si>
  <si>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</si>
  <si>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</si>
  <si>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</si>
  <si>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</si>
  <si>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</si>
  <si>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</si>
  <si>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</si>
  <si>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</si>
  <si>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</si>
  <si>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</si>
  <si>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</si>
  <si>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</si>
  <si>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</si>
  <si>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</si>
  <si>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</si>
  <si>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</si>
  <si>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</si>
  <si>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</si>
  <si>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</si>
  <si>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</si>
  <si>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</si>
  <si>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</si>
  <si>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</si>
  <si>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</si>
  <si>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</si>
  <si>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</si>
  <si>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</si>
  <si>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</si>
  <si>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</si>
  <si>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</si>
  <si>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</si>
  <si>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</si>
  <si>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</si>
  <si>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</si>
  <si>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</si>
  <si>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</si>
  <si>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</si>
  <si>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</si>
  <si>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</si>
  <si>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</si>
  <si>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</si>
  <si>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</si>
  <si>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</si>
  <si>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</si>
  <si>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</si>
  <si>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</si>
  <si>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</si>
  <si>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</si>
  <si>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</si>
  <si>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</si>
  <si>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</si>
  <si>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</si>
  <si>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</si>
  <si>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</si>
  <si>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</si>
  <si>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</si>
  <si>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</si>
  <si>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</si>
  <si>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</si>
  <si>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</si>
  <si>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</si>
  <si>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</si>
  <si>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</si>
  <si>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</si>
  <si>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</si>
  <si>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</si>
  <si>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</si>
  <si>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</si>
  <si>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</si>
  <si>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</si>
  <si>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</si>
  <si>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</si>
  <si>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</si>
  <si>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</si>
  <si>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</si>
  <si>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</si>
  <si>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</si>
  <si>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</si>
  <si>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</si>
  <si>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</si>
  <si>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</si>
  <si>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</si>
  <si>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</si>
  <si>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</si>
  <si>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</si>
  <si>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</si>
  <si>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</si>
  <si>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</si>
  <si>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</si>
  <si>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</si>
  <si>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</si>
  <si>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</si>
  <si>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</si>
  <si>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</si>
  <si>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</si>
  <si>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</si>
  <si>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</si>
  <si>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</si>
  <si>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</si>
  <si>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</si>
  <si>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</si>
  <si>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</si>
  <si>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</si>
  <si>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</si>
  <si>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</si>
  <si>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</si>
  <si>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</si>
  <si>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</si>
  <si>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</si>
  <si>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</si>
  <si>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</si>
  <si>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</si>
  <si>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</si>
  <si>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</si>
  <si>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</si>
  <si>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</si>
  <si>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</si>
  <si>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</si>
  <si>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</si>
  <si>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</si>
  <si>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</si>
  <si>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</si>
  <si>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</si>
  <si>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</si>
  <si>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</si>
  <si>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</si>
  <si>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</si>
  <si>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</si>
  <si>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</si>
  <si>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</si>
  <si>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</si>
  <si>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</si>
  <si>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</si>
  <si>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</si>
  <si>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</si>
  <si>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</si>
  <si>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</si>
  <si>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</si>
  <si>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</si>
  <si>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</si>
  <si>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</si>
  <si>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</si>
  <si>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</si>
  <si>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</si>
  <si>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</si>
  <si>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</si>
  <si>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</si>
  <si>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</si>
  <si>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</si>
  <si>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</si>
  <si>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</si>
  <si>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</si>
  <si>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</si>
  <si>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</si>
  <si>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</si>
  <si>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</si>
  <si>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</si>
  <si>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</si>
  <si>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</si>
  <si>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</si>
  <si>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</si>
  <si>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</si>
  <si>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</si>
  <si>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</si>
  <si>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</si>
  <si>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</si>
  <si>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</si>
  <si>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</si>
  <si>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</si>
  <si>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</si>
  <si>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</si>
  <si>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</si>
  <si>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</si>
  <si>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</si>
  <si>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</si>
  <si>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</si>
  <si>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</si>
  <si>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</si>
  <si>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</si>
  <si>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</si>
  <si>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</si>
  <si>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</si>
  <si>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</si>
  <si>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</si>
  <si>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</si>
  <si>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</si>
  <si>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</si>
  <si>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</si>
  <si>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</si>
  <si>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</si>
  <si>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</si>
  <si>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</si>
  <si>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</si>
  <si>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</si>
  <si>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</si>
  <si>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</si>
  <si>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</si>
  <si>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</si>
  <si>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</si>
  <si>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</si>
  <si>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</si>
  <si>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</si>
  <si>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</si>
  <si>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</si>
  <si>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</si>
  <si>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</si>
  <si>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</si>
  <si>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</si>
  <si>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</si>
  <si>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</si>
  <si>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</si>
  <si>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</si>
  <si>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</si>
  <si>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</si>
  <si>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</si>
  <si>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</si>
  <si>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</si>
  <si>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</si>
  <si>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</si>
  <si>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</si>
  <si>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</si>
  <si>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</si>
  <si>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</si>
  <si>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</si>
  <si>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</si>
  <si>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</si>
  <si>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</si>
  <si>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</si>
  <si>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</si>
  <si>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</si>
  <si>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</si>
  <si>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</si>
  <si>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</si>
  <si>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</si>
  <si>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</si>
  <si>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</si>
  <si>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</si>
  <si>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</si>
  <si>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</si>
  <si>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</si>
  <si>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</si>
  <si>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</si>
  <si>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</si>
  <si>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</si>
  <si>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</si>
  <si>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</si>
  <si>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</si>
  <si>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</si>
  <si>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</si>
  <si>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</si>
  <si>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</si>
  <si>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</si>
  <si>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</si>
  <si>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</si>
  <si>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</si>
  <si>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</si>
  <si>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</si>
  <si>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</si>
  <si>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</si>
  <si>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</si>
  <si>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</si>
  <si>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</si>
  <si>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</si>
  <si>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</si>
  <si>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</si>
  <si>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</si>
  <si>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</si>
  <si>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</si>
  <si>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</si>
  <si>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</si>
  <si>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</si>
  <si>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</si>
  <si>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</si>
  <si>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</si>
  <si>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</si>
  <si>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</si>
  <si>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</si>
  <si>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</si>
  <si>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</si>
  <si>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</si>
  <si>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</si>
  <si>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</si>
  <si>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</si>
  <si>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</si>
  <si>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</si>
  <si>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</si>
  <si>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</si>
  <si>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</si>
  <si>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</si>
  <si>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</si>
  <si>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</si>
  <si>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</si>
  <si>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</si>
  <si>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</si>
  <si>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</si>
  <si>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</si>
  <si>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</si>
  <si>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</si>
  <si>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</si>
  <si>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</si>
  <si>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</si>
  <si>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</si>
  <si>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</si>
  <si>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</si>
  <si>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</si>
  <si>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</si>
  <si>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</si>
  <si>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</si>
  <si>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</si>
  <si>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</si>
  <si>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</si>
  <si>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</si>
  <si>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</si>
  <si>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</si>
  <si>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</si>
  <si>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</si>
  <si>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</si>
  <si>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</si>
  <si>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</si>
  <si>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</si>
  <si>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</si>
  <si>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</si>
  <si>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</si>
  <si>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</si>
  <si>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</si>
  <si>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</si>
  <si>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</si>
  <si>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</si>
  <si>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</si>
  <si>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</si>
  <si>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</si>
  <si>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</si>
  <si>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</si>
  <si>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</si>
  <si>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</si>
  <si>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</si>
  <si>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</si>
  <si>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</si>
  <si>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</si>
  <si>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</si>
  <si>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</si>
  <si>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</si>
  <si>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</si>
  <si>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</si>
  <si>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</si>
  <si>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</si>
  <si>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</si>
  <si>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</si>
  <si>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</si>
  <si>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</si>
  <si>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</si>
  <si>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</si>
  <si>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</si>
  <si>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</si>
  <si>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</si>
  <si>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</si>
  <si>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</si>
  <si>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</si>
  <si>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</si>
  <si>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</si>
  <si>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</si>
  <si>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</si>
  <si>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</si>
  <si>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</si>
  <si>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</si>
  <si>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</si>
  <si>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</si>
  <si>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</si>
  <si>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</si>
  <si>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</si>
  <si>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</si>
  <si>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</si>
  <si>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</si>
  <si>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</si>
  <si>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</si>
  <si>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</si>
  <si>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</si>
  <si>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</si>
  <si>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</si>
  <si>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</si>
  <si>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</si>
  <si>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</si>
  <si>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</si>
  <si>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</si>
  <si>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</si>
  <si>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</si>
  <si>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</si>
  <si>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</si>
  <si>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</si>
  <si>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</si>
  <si>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</si>
  <si>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</si>
  <si>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</si>
  <si>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</si>
  <si>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</si>
  <si>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</si>
  <si>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</si>
  <si>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</si>
  <si>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</si>
  <si>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</si>
  <si>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</si>
  <si>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</si>
  <si>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</si>
  <si>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</si>
  <si>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</si>
  <si>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</si>
  <si>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</si>
  <si>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</si>
  <si>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</si>
  <si>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</si>
  <si>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</si>
  <si>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</si>
  <si>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</si>
  <si>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</si>
  <si>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</si>
  <si>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</si>
  <si>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</si>
  <si>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</si>
  <si>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</si>
  <si>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</si>
  <si>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</si>
  <si>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</si>
  <si>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</si>
  <si>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</si>
  <si>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</si>
  <si>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</si>
  <si>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</si>
  <si>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</si>
  <si>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</si>
  <si>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</si>
  <si>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</si>
  <si>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</si>
  <si>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</si>
  <si>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</si>
  <si>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</si>
  <si>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</si>
  <si>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</si>
  <si>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</si>
  <si>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</si>
  <si>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</si>
  <si>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</si>
  <si>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</si>
  <si>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</si>
  <si>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</si>
  <si>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</si>
  <si>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</si>
  <si>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</si>
  <si>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</si>
  <si>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</si>
  <si>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</si>
  <si>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</si>
  <si>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</si>
  <si>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</si>
  <si>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</si>
  <si>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</si>
  <si>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</si>
  <si>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</si>
  <si>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</si>
  <si>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</si>
  <si>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</si>
  <si>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</si>
  <si>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</si>
  <si>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</si>
  <si>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</si>
  <si>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</si>
  <si>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</si>
  <si>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</si>
  <si>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</si>
  <si>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</si>
  <si>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</si>
  <si>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</si>
  <si>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</si>
  <si>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</si>
  <si>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</si>
  <si>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</si>
  <si>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</si>
  <si>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</si>
  <si>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</si>
  <si>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</si>
  <si>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</si>
  <si>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</si>
  <si>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</si>
  <si>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</si>
  <si>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</si>
  <si>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</si>
  <si>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</si>
  <si>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</si>
  <si>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</si>
  <si>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</si>
  <si>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</si>
  <si>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</si>
  <si>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</si>
  <si>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</si>
  <si>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</si>
  <si>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</si>
  <si>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</si>
  <si>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</si>
  <si>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</si>
  <si>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</si>
  <si>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</si>
  <si>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</si>
  <si>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</si>
  <si>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</si>
  <si>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</si>
  <si>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</si>
  <si>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</si>
  <si>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</si>
  <si>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</si>
  <si>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</si>
  <si>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</si>
  <si>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</si>
  <si>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</si>
  <si>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</si>
  <si>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</si>
  <si>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</si>
  <si>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</si>
  <si>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</si>
  <si>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</si>
  <si>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</si>
  <si>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</si>
  <si>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</si>
  <si>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</si>
  <si>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</si>
  <si>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</si>
  <si>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</si>
  <si>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</si>
  <si>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</si>
  <si>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</si>
  <si>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</si>
  <si>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</si>
  <si>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</si>
  <si>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</si>
  <si>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</si>
  <si>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</si>
  <si>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</si>
  <si>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</si>
  <si>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</si>
  <si>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</si>
  <si>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</si>
  <si>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</si>
  <si>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</si>
  <si>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</si>
  <si>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</si>
  <si>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</si>
  <si>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</si>
  <si>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</si>
  <si>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</si>
  <si>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</si>
  <si>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</si>
  <si>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</si>
  <si>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</si>
  <si>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</si>
  <si>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</si>
  <si>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</si>
  <si>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</si>
  <si>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</si>
  <si>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</si>
  <si>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</si>
  <si>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</si>
  <si>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</si>
  <si>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</si>
  <si>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</si>
  <si>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</si>
  <si>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</si>
  <si>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</si>
  <si>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</si>
  <si>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</si>
  <si>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</si>
  <si>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</si>
  <si>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</si>
  <si>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</si>
  <si>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</si>
  <si>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</si>
  <si>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</si>
  <si>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</si>
  <si>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</si>
  <si>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</si>
  <si>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</si>
  <si>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</si>
  <si>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</si>
  <si>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</si>
  <si>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</si>
  <si>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</si>
  <si>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</si>
  <si>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</si>
  <si>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</si>
  <si>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</si>
  <si>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</si>
  <si>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</si>
  <si>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</si>
  <si>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</si>
  <si>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</si>
  <si>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</si>
  <si>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</si>
  <si>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</si>
  <si>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</si>
  <si>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</si>
  <si>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</si>
  <si>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</si>
  <si>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</si>
  <si>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</si>
  <si>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</si>
  <si>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</si>
  <si>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</si>
  <si>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</si>
  <si>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</si>
  <si>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</si>
  <si>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</si>
  <si>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</si>
  <si>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</si>
  <si>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</si>
  <si>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</si>
  <si>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</si>
  <si>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</si>
  <si>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</si>
  <si>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</si>
  <si>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</si>
  <si>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</si>
  <si>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</si>
  <si>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</si>
  <si>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</si>
  <si>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</si>
  <si>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</si>
  <si>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</si>
  <si>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</si>
  <si>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</si>
  <si>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</si>
  <si>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</si>
  <si>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</si>
  <si>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</si>
  <si>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</si>
  <si>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</si>
  <si>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</si>
  <si>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</si>
  <si>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</si>
  <si>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</si>
  <si>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</si>
  <si>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</si>
  <si>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</si>
  <si>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</si>
  <si>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</si>
  <si>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</si>
  <si>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</si>
  <si>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</si>
  <si>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</si>
  <si>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</si>
  <si>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</si>
  <si>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</si>
  <si>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</si>
  <si>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</si>
  <si>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</si>
  <si>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</si>
  <si>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</si>
  <si>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</si>
  <si>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</si>
  <si>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</si>
  <si>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</si>
  <si>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</si>
  <si>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</si>
  <si>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</si>
  <si>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</si>
  <si>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</si>
  <si>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</si>
  <si>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</si>
  <si>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</si>
  <si>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</si>
  <si>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</si>
  <si>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</si>
  <si>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</si>
  <si>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</si>
  <si>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</si>
  <si>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</si>
  <si>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</si>
  <si>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</si>
  <si>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</si>
  <si>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</si>
  <si>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</si>
  <si>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</si>
  <si>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</si>
  <si>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</si>
  <si>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</si>
  <si>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</si>
  <si>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</si>
  <si>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</si>
  <si>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</si>
  <si>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</si>
  <si>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</si>
  <si>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</si>
  <si>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</si>
  <si>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</si>
  <si>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</si>
  <si>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</si>
  <si>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</si>
  <si>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</si>
  <si>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</si>
  <si>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</si>
  <si>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</si>
  <si>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</si>
  <si>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</si>
  <si>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</si>
  <si>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</si>
  <si>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</si>
  <si>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</si>
  <si>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</si>
  <si>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</si>
  <si>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</si>
  <si>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</si>
  <si>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</si>
  <si>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</si>
  <si>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</si>
  <si>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</si>
  <si>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</si>
  <si>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</si>
  <si>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</si>
  <si>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</si>
  <si>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</si>
  <si>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</si>
  <si>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</si>
  <si>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</si>
  <si>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</si>
  <si>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</si>
  <si>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</si>
  <si>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</si>
  <si>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</si>
  <si>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</si>
  <si>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</si>
  <si>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</si>
  <si>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</si>
  <si>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</si>
  <si>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</si>
  <si>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</si>
  <si>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</si>
  <si>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</si>
  <si>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</si>
  <si>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</si>
  <si>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</si>
  <si>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</si>
  <si>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</si>
  <si>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</si>
  <si>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</si>
  <si>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</si>
  <si>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</si>
  <si>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</si>
  <si>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</si>
  <si>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</si>
  <si>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</si>
  <si>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</si>
  <si>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</si>
  <si>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</si>
  <si>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</si>
  <si>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</si>
  <si>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</si>
  <si>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</si>
  <si>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</si>
  <si>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</si>
  <si>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</si>
  <si>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</si>
  <si>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</si>
  <si>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</si>
  <si>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</si>
  <si>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</si>
  <si>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</si>
  <si>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</si>
  <si>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</si>
  <si>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</si>
  <si>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</si>
  <si>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</si>
  <si>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</si>
  <si>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</si>
  <si>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</si>
  <si>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</si>
  <si>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</si>
  <si>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</si>
  <si>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</si>
  <si>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</si>
  <si>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</si>
  <si>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</si>
  <si>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</si>
  <si>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</si>
  <si>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</si>
  <si>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</si>
  <si>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</si>
  <si>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</si>
  <si>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</si>
  <si>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</si>
  <si>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</si>
  <si>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</si>
  <si>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</si>
  <si>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</si>
  <si>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</si>
  <si>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</si>
  <si>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</si>
  <si>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</si>
  <si>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</si>
  <si>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</si>
  <si>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</si>
  <si>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</si>
  <si>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</si>
  <si>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</si>
  <si>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</si>
  <si>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</si>
  <si>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</si>
  <si>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</si>
  <si>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</si>
  <si>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</si>
  <si>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</si>
  <si>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</si>
  <si>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</si>
  <si>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</si>
  <si>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</si>
  <si>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</si>
  <si>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</si>
  <si>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</si>
  <si>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</si>
  <si>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</si>
  <si>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</si>
  <si>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</si>
  <si>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</si>
  <si>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</si>
  <si>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</si>
  <si>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</si>
  <si>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</si>
  <si>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</si>
  <si>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</si>
  <si>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</si>
  <si>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</si>
  <si>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</si>
  <si>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</si>
  <si>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</si>
  <si>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</si>
  <si>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</si>
  <si>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</si>
  <si>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</si>
  <si>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</si>
  <si>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</si>
  <si>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</si>
  <si>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</si>
  <si>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</si>
  <si>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</si>
  <si>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</si>
  <si>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</si>
  <si>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</si>
  <si>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</si>
  <si>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</si>
  <si>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</si>
  <si>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</si>
  <si>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</si>
  <si>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</si>
  <si>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</si>
  <si>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</si>
  <si>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</si>
  <si>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</si>
  <si>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</si>
  <si>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</si>
  <si>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</si>
  <si>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</si>
  <si>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</si>
  <si>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</si>
  <si>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</si>
  <si>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</si>
  <si>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</si>
  <si>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</si>
  <si>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</si>
  <si>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</si>
  <si>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</si>
  <si>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</si>
  <si>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</si>
  <si>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</si>
  <si>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</si>
  <si>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</si>
  <si>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</si>
  <si>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</si>
  <si>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</si>
  <si>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</si>
  <si>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</si>
  <si>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</si>
  <si>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</si>
  <si>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</si>
  <si>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</si>
  <si>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</si>
  <si>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</si>
  <si>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</si>
  <si>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</si>
  <si>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</si>
  <si>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</si>
  <si>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</si>
  <si>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</si>
  <si>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</si>
  <si>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</si>
  <si>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</si>
  <si>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</si>
  <si>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</si>
  <si>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</si>
  <si>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</si>
  <si>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</si>
  <si>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</si>
  <si>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</si>
  <si>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</si>
  <si>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</si>
  <si>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</si>
  <si>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</si>
  <si>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</si>
  <si>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</si>
  <si>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</si>
  <si>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</si>
  <si>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</si>
  <si>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</si>
  <si>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</si>
  <si>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</si>
  <si>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</si>
  <si>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</si>
  <si>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</si>
  <si>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</si>
  <si>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</si>
  <si>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</si>
  <si>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</si>
  <si>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</si>
  <si>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</si>
  <si>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</si>
  <si>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</si>
  <si>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</si>
  <si>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</si>
  <si>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</si>
  <si>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</si>
  <si>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</si>
  <si>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</si>
  <si>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</si>
  <si>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</si>
  <si>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</si>
  <si>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</si>
  <si>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</si>
  <si>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</si>
  <si>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</si>
  <si>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</si>
  <si>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</si>
  <si>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</si>
  <si>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</si>
  <si>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</si>
  <si>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</si>
  <si>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</si>
  <si>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</si>
  <si>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</si>
  <si>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</si>
  <si>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</si>
  <si>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</si>
  <si>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</si>
  <si>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</si>
  <si>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</si>
  <si>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</si>
  <si>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</si>
  <si>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</si>
  <si>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</si>
  <si>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</si>
  <si>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</si>
  <si>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</si>
  <si>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</si>
  <si>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</si>
  <si>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</si>
  <si>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</si>
  <si>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</si>
  <si>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</si>
  <si>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</si>
  <si>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</si>
  <si>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</si>
  <si>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</si>
  <si>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</si>
  <si>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</si>
  <si>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</si>
  <si>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</si>
  <si>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</si>
  <si>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</si>
  <si>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</si>
  <si>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</si>
  <si>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</si>
  <si>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</si>
  <si>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</si>
  <si>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</si>
  <si>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</si>
  <si>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</si>
  <si>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</si>
  <si>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</si>
  <si>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</si>
  <si>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</si>
  <si>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</si>
  <si>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</si>
  <si>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</si>
  <si>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</si>
  <si>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</si>
  <si>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</si>
  <si>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</si>
  <si>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</si>
  <si>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</si>
  <si>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</si>
  <si>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</si>
  <si>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</si>
  <si>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</si>
  <si>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</si>
  <si>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</si>
  <si>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</si>
  <si>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</si>
  <si>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</si>
  <si>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</si>
  <si>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</si>
  <si>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</si>
  <si>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</si>
  <si>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</si>
  <si>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</si>
  <si>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</si>
  <si>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</si>
  <si>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</si>
  <si>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</si>
  <si>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</si>
  <si>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</si>
  <si>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</si>
  <si>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</si>
  <si>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</si>
  <si>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</si>
  <si>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</si>
  <si>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</si>
  <si>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</si>
  <si>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</si>
  <si>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</si>
  <si>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</si>
  <si>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</si>
  <si>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</si>
  <si>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</si>
  <si>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</si>
  <si>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</si>
  <si>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</si>
  <si>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</si>
  <si>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</si>
  <si>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</si>
  <si>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</si>
  <si>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</si>
  <si>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</si>
  <si>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</si>
  <si>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</si>
  <si>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</si>
  <si>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</si>
  <si>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</si>
  <si>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</si>
  <si>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</si>
  <si>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</si>
  <si>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</si>
  <si>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</si>
  <si>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</si>
  <si>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</si>
  <si>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</si>
  <si>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</si>
  <si>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</si>
  <si>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</si>
  <si>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</si>
  <si>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</si>
  <si>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</si>
  <si>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</si>
  <si>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</si>
  <si>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</si>
  <si>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</si>
  <si>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</si>
  <si>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</si>
  <si>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</si>
  <si>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</si>
  <si>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</si>
  <si>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</si>
  <si>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</si>
  <si>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</si>
  <si>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</si>
  <si>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</si>
  <si>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</si>
  <si>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</si>
  <si>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</si>
  <si>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</si>
  <si>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</si>
  <si>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</si>
  <si>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</si>
  <si>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</si>
  <si>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</si>
  <si>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</si>
  <si>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</si>
  <si>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</si>
  <si>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</si>
  <si>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</si>
  <si>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</si>
  <si>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</si>
  <si>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</si>
  <si>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</si>
  <si>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</si>
  <si>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</si>
  <si>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</si>
  <si>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</si>
  <si>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</si>
  <si>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</si>
  <si>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</si>
  <si>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</si>
  <si>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</si>
  <si>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</si>
  <si>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</si>
  <si>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</si>
  <si>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</si>
  <si>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</si>
  <si>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</si>
  <si>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</si>
  <si>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</si>
  <si>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</si>
  <si>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</si>
  <si>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</si>
  <si>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</si>
  <si>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</si>
  <si>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</si>
  <si>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</si>
  <si>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</si>
  <si>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</si>
  <si>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</si>
  <si>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</si>
  <si>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</si>
  <si>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</si>
  <si>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</si>
  <si>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</si>
  <si>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</si>
  <si>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</si>
  <si>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</si>
  <si>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</si>
  <si>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</si>
  <si>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</si>
  <si>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</si>
  <si>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</si>
  <si>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</si>
  <si>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</si>
  <si>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</si>
  <si>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</si>
  <si>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</si>
  <si>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</si>
  <si>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</si>
  <si>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</si>
  <si>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</si>
  <si>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</si>
  <si>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</si>
  <si>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</si>
  <si>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</si>
  <si>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</si>
  <si>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</si>
  <si>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</si>
  <si>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</si>
  <si>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</si>
  <si>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</si>
  <si>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</si>
  <si>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</si>
  <si>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</si>
  <si>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</si>
  <si>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</si>
  <si>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</si>
  <si>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</si>
  <si>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</si>
  <si>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</si>
  <si>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</si>
  <si>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</si>
  <si>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</si>
  <si>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</si>
  <si>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</si>
  <si>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</si>
  <si>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</si>
  <si>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</si>
  <si>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</si>
  <si>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</si>
  <si>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</si>
  <si>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</si>
  <si>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</si>
  <si>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</si>
  <si>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</si>
  <si>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</si>
  <si>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</si>
  <si>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</si>
  <si>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</si>
  <si>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</si>
  <si>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</si>
  <si>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</si>
  <si>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</si>
  <si>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</si>
  <si>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</si>
  <si>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</si>
  <si>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</si>
  <si>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</si>
  <si>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</si>
  <si>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</si>
  <si>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</si>
  <si>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</si>
  <si>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</si>
  <si>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</si>
  <si>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</si>
  <si>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</si>
  <si>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</si>
  <si>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</si>
  <si>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</si>
  <si>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</si>
  <si>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</si>
  <si>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</si>
  <si>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</si>
  <si>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</si>
  <si>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</si>
  <si>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</si>
  <si>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</si>
  <si>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</si>
  <si>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</si>
  <si>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</si>
  <si>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</si>
  <si>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</si>
  <si>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</si>
  <si>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</si>
  <si>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</si>
  <si>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</si>
  <si>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</si>
  <si>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</si>
  <si>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</si>
  <si>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</si>
  <si>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</si>
  <si>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</si>
  <si>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</si>
  <si>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</si>
  <si>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</si>
  <si>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</si>
  <si>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</si>
  <si>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</si>
  <si>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</si>
  <si>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</si>
  <si>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</si>
  <si>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</si>
  <si>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</si>
  <si>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</si>
  <si>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</si>
  <si>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</si>
  <si>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</si>
  <si>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</si>
  <si>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</si>
  <si>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</si>
  <si>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</si>
  <si>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</si>
  <si>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</si>
  <si>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</si>
  <si>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</si>
  <si>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</si>
  <si>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</si>
  <si>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</si>
  <si>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</si>
  <si>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</si>
  <si>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</si>
  <si>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</si>
  <si>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</si>
  <si>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</si>
  <si>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</si>
  <si>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</si>
  <si>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</si>
  <si>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</si>
  <si>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</si>
  <si>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</si>
  <si>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</si>
  <si>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</si>
  <si>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</si>
  <si>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</si>
  <si>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</si>
  <si>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</si>
  <si>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</si>
  <si>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</si>
  <si>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</si>
  <si>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</si>
  <si>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</si>
  <si>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</si>
  <si>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</si>
  <si>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</si>
  <si>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</si>
  <si>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</si>
  <si>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</si>
  <si>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</si>
  <si>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</si>
  <si>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</si>
  <si>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</si>
  <si>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</si>
  <si>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</si>
  <si>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</si>
  <si>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</si>
  <si>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</si>
  <si>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</si>
  <si>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</si>
  <si>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</si>
  <si>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</si>
  <si>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</si>
  <si>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</si>
  <si>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</si>
  <si>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</si>
  <si>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</si>
  <si>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</si>
  <si>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</si>
  <si>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</si>
  <si>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</si>
  <si>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</si>
  <si>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</si>
  <si>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</si>
  <si>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</si>
  <si>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</si>
  <si>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</si>
  <si>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</si>
  <si>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</si>
  <si>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</si>
  <si>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</si>
  <si>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</si>
  <si>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</si>
  <si>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</si>
  <si>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</si>
  <si>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</si>
  <si>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</si>
  <si>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</si>
  <si>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</si>
  <si>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</si>
  <si>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</si>
  <si>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</si>
  <si>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</si>
  <si>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</si>
  <si>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</si>
  <si>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</si>
  <si>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</si>
  <si>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</si>
  <si>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</si>
  <si>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</si>
  <si>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</si>
  <si>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</si>
  <si>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</si>
  <si>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</si>
  <si>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</si>
  <si>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</si>
  <si>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</si>
  <si>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</si>
  <si>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</si>
  <si>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</si>
  <si>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</si>
  <si>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</si>
  <si>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</si>
  <si>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</si>
  <si>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</si>
  <si>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</si>
  <si>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</si>
  <si>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</si>
  <si>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</si>
  <si>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</si>
  <si>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</si>
  <si>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</si>
  <si>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</si>
  <si>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</si>
  <si>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</si>
  <si>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</si>
  <si>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</si>
  <si>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</si>
  <si>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</si>
  <si>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</si>
  <si>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</si>
  <si>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</si>
  <si>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</si>
  <si>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</si>
  <si>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</si>
  <si>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</si>
  <si>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</si>
  <si>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</si>
  <si>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</si>
  <si>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</si>
  <si>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</si>
  <si>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</si>
  <si>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</si>
  <si>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</si>
  <si>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</si>
  <si>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</si>
  <si>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</si>
  <si>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</si>
  <si>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</si>
  <si>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</si>
  <si>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</si>
  <si>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</si>
  <si>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</si>
  <si>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</si>
  <si>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</si>
  <si>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</si>
  <si>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</si>
  <si>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</si>
  <si>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</si>
  <si>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</si>
  <si>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</si>
  <si>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</si>
  <si>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</si>
  <si>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</si>
  <si>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</si>
  <si>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</si>
  <si>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</si>
  <si>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</si>
  <si>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</si>
  <si>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</si>
  <si>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</si>
  <si>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</si>
  <si>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</si>
  <si>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</si>
  <si>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</si>
  <si>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</si>
  <si>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</si>
  <si>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</si>
  <si>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</si>
  <si>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</si>
  <si>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</si>
  <si>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</si>
  <si>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</si>
  <si>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</si>
  <si>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</si>
  <si>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</si>
  <si>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</si>
  <si>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</si>
  <si>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</si>
  <si>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</si>
  <si>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</si>
  <si>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</si>
  <si>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</si>
  <si>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</si>
  <si>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</si>
  <si>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</si>
  <si>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</si>
  <si>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</si>
  <si>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</si>
  <si>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</si>
  <si>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</si>
  <si>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</si>
  <si>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</si>
  <si>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</si>
  <si>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</si>
  <si>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</si>
  <si>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</si>
  <si>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</si>
  <si>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</si>
  <si>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</si>
  <si>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</si>
  <si>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</si>
  <si>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</si>
  <si>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</si>
  <si>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</si>
  <si>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</si>
  <si>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</si>
  <si>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</si>
  <si>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</si>
  <si>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</si>
  <si>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</si>
  <si>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</si>
  <si>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</si>
  <si>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</si>
  <si>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</si>
  <si>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</si>
  <si>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</si>
  <si>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</si>
  <si>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</si>
  <si>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</si>
  <si>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</si>
  <si>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</si>
  <si>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</si>
  <si>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</si>
  <si>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</si>
  <si>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</si>
  <si>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</si>
  <si>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</si>
  <si>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</si>
  <si>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</si>
  <si>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</si>
  <si>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</si>
  <si>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</si>
  <si>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</si>
  <si>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</si>
  <si>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</si>
  <si>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</si>
  <si>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</si>
  <si>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</si>
  <si>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</si>
  <si>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</si>
  <si>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</si>
  <si>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</si>
  <si>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</si>
  <si>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</si>
  <si>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</si>
  <si>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</si>
  <si>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</si>
  <si>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</si>
  <si>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</si>
  <si>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</si>
  <si>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</si>
  <si>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</si>
  <si>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</si>
  <si>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</si>
  <si>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</si>
  <si>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</si>
  <si>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</si>
  <si>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</si>
  <si>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</si>
  <si>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</si>
  <si>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</si>
  <si>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</si>
  <si>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</si>
  <si>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</si>
  <si>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</si>
  <si>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</si>
  <si>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</si>
  <si>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</si>
  <si>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</si>
  <si>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</si>
  <si>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</si>
  <si>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</si>
  <si>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</si>
  <si>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</si>
  <si>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</si>
  <si>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</si>
  <si>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</si>
  <si>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</si>
  <si>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</si>
  <si>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</si>
  <si>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</si>
  <si>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</si>
  <si>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</si>
  <si>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</si>
  <si>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</si>
  <si>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</si>
  <si>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</si>
  <si>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</si>
  <si>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</si>
  <si>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</si>
  <si>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</si>
  <si>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</si>
  <si>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</si>
  <si>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</si>
  <si>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</si>
  <si>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</si>
  <si>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</si>
  <si>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</si>
  <si>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</si>
  <si>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</si>
  <si>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</si>
  <si>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</si>
  <si>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</si>
  <si>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</si>
  <si>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</si>
  <si>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</si>
  <si>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</si>
  <si>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</si>
  <si>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</si>
  <si>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</si>
  <si>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</si>
  <si>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</si>
  <si>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</si>
  <si>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</si>
  <si>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</si>
  <si>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</si>
  <si>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</si>
  <si>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</si>
  <si>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</si>
  <si>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</si>
  <si>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</si>
  <si>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</si>
  <si>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</si>
  <si>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</si>
  <si>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</si>
  <si>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</si>
  <si>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</si>
  <si>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</si>
  <si>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</si>
  <si>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</si>
  <si>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</si>
  <si>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</si>
  <si>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</si>
  <si>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</si>
  <si>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</si>
  <si>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</si>
  <si>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</si>
  <si>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</si>
  <si>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</si>
  <si>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</si>
  <si>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</si>
  <si>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</si>
  <si>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</si>
  <si>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</si>
  <si>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</si>
  <si>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</si>
  <si>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</si>
  <si>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</si>
  <si>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</si>
  <si>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</si>
  <si>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</si>
  <si>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</si>
  <si>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</si>
  <si>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</si>
  <si>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</si>
  <si>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</si>
  <si>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</si>
  <si>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</si>
  <si>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</si>
  <si>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</si>
  <si>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</si>
  <si>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</si>
  <si>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</si>
  <si>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</si>
  <si>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</si>
  <si>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</si>
  <si>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</si>
  <si>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</si>
  <si>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</si>
  <si>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</si>
  <si>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</si>
  <si>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</si>
  <si>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</si>
  <si>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</si>
  <si>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</si>
  <si>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</si>
  <si>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</si>
  <si>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</si>
  <si>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</si>
  <si>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</si>
  <si>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</si>
  <si>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</si>
  <si>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</si>
  <si>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</si>
  <si>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</si>
  <si>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</si>
  <si>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</si>
  <si>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</si>
  <si>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</si>
  <si>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</si>
  <si>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</si>
  <si>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</si>
  <si>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</si>
  <si>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</si>
  <si>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</si>
  <si>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</si>
  <si>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</si>
  <si>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</si>
  <si>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</si>
  <si>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</si>
  <si>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</si>
  <si>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</si>
  <si>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</si>
  <si>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</si>
  <si>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</si>
  <si>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</si>
  <si>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</si>
  <si>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</si>
  <si>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</si>
  <si>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</si>
  <si>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</si>
  <si>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</si>
  <si>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</si>
  <si>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</si>
  <si>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</si>
  <si>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</si>
  <si>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</si>
  <si>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</si>
  <si>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</si>
  <si>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</si>
  <si>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</si>
  <si>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</si>
  <si>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</si>
  <si>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</si>
  <si>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</si>
  <si>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</si>
  <si>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</si>
  <si>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</si>
  <si>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</si>
  <si>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</si>
  <si>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</si>
  <si>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</si>
  <si>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</si>
  <si>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</si>
  <si>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</si>
  <si>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</si>
  <si>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</si>
  <si>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</si>
  <si>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</si>
  <si>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</si>
  <si>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</si>
  <si>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</si>
  <si>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</si>
  <si>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</si>
  <si>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</si>
  <si>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</si>
  <si>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</si>
  <si>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</si>
  <si>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</si>
  <si>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</si>
  <si>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</si>
  <si>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</si>
  <si>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</si>
  <si>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</si>
  <si>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</si>
  <si>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</si>
  <si>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</si>
  <si>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</si>
  <si>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</si>
  <si>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</si>
  <si>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</si>
  <si>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</si>
  <si>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</si>
  <si>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</si>
  <si>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</si>
  <si>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</si>
  <si>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</si>
  <si>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</si>
  <si>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</si>
  <si>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</si>
  <si>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</si>
  <si>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</si>
  <si>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</si>
  <si>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</si>
  <si>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</si>
  <si>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</si>
  <si>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</si>
  <si>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</si>
  <si>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</si>
  <si>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</si>
  <si>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</si>
  <si>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</si>
  <si>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</si>
  <si>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</si>
  <si>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</si>
  <si>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</si>
  <si>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</si>
  <si>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</si>
  <si>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</si>
  <si>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</si>
  <si>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</si>
  <si>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</si>
  <si>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</si>
  <si>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</si>
  <si>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</si>
  <si>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</si>
  <si>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</si>
  <si>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</si>
  <si>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</si>
  <si>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</si>
  <si>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</si>
  <si>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</si>
  <si>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</si>
  <si>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</si>
  <si>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</si>
  <si>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</si>
  <si>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</si>
  <si>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</si>
  <si>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</si>
  <si>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</si>
  <si>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</si>
  <si>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</si>
  <si>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</si>
  <si>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</si>
  <si>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</si>
  <si>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</si>
  <si>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</si>
  <si>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</si>
  <si>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</si>
  <si>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</si>
  <si>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</si>
  <si>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</si>
  <si>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</si>
  <si>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</si>
  <si>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</si>
  <si>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</si>
  <si>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</si>
  <si>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</si>
  <si>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</si>
  <si>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</si>
  <si>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</si>
  <si>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</si>
  <si>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</si>
  <si>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</si>
  <si>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</si>
  <si>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</si>
  <si>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</si>
  <si>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</si>
  <si>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</si>
  <si>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</si>
  <si>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</si>
  <si>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</si>
  <si>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</si>
  <si>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</si>
  <si>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</si>
  <si>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</si>
  <si>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</si>
  <si>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</si>
  <si>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</si>
  <si>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</si>
  <si>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</si>
  <si>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</si>
  <si>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</si>
  <si>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</si>
  <si>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</si>
  <si>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</si>
  <si>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</si>
  <si>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</si>
  <si>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</si>
  <si>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</si>
  <si>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</si>
  <si>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</si>
  <si>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</si>
  <si>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</si>
  <si>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</si>
  <si>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</si>
  <si>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</si>
  <si>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</si>
  <si>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</si>
  <si>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</si>
  <si>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</si>
  <si>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</si>
  <si>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</si>
  <si>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</si>
  <si>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</si>
  <si>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</si>
  <si>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</si>
  <si>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</si>
  <si>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</si>
  <si>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</si>
  <si>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</si>
  <si>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</si>
  <si>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</si>
  <si>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</si>
  <si>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</si>
  <si>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</si>
  <si>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</si>
  <si>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</si>
  <si>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</si>
  <si>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</si>
  <si>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</si>
  <si>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</si>
  <si>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</si>
  <si>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</si>
  <si>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</si>
  <si>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</si>
  <si>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</si>
  <si>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</si>
  <si>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</si>
  <si>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</si>
  <si>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</si>
  <si>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</si>
  <si>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</si>
  <si>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</si>
  <si>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</si>
  <si>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</si>
  <si>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</si>
  <si>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</si>
  <si>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</si>
  <si>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</si>
  <si>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</si>
  <si>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</si>
  <si>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</si>
  <si>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</si>
  <si>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</si>
  <si>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</si>
  <si>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</si>
  <si>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</si>
  <si>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</si>
  <si>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</si>
  <si>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</si>
  <si>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</si>
  <si>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</si>
  <si>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</si>
  <si>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</si>
  <si>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</si>
  <si>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</si>
  <si>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</si>
  <si>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</si>
  <si>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</si>
  <si>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</si>
  <si>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</si>
  <si>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</si>
  <si>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</si>
  <si>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</si>
  <si>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</si>
  <si>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</si>
  <si>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</si>
  <si>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</si>
  <si>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</si>
  <si>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</si>
  <si>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</si>
  <si>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</si>
  <si>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</si>
  <si>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</si>
  <si>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</si>
  <si>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</si>
  <si>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</si>
  <si>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</si>
  <si>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</si>
  <si>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</si>
  <si>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</si>
  <si>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</si>
  <si>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</si>
  <si>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</si>
  <si>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</si>
  <si>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</si>
  <si>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</si>
  <si>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</si>
  <si>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</si>
  <si>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</si>
  <si>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</si>
  <si>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</si>
  <si>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</si>
  <si>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</si>
  <si>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</si>
  <si>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</si>
  <si>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</si>
  <si>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</si>
  <si>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</si>
  <si>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</si>
  <si>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</si>
  <si>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</si>
  <si>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</si>
  <si>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</si>
  <si>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</si>
  <si>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</si>
  <si>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</si>
  <si>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</si>
  <si>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</si>
  <si>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</si>
  <si>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</si>
  <si>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</si>
  <si>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</si>
  <si>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</si>
  <si>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</si>
  <si>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</si>
  <si>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</si>
  <si>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</si>
  <si>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</si>
  <si>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</si>
  <si>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</si>
  <si>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</si>
  <si>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</si>
  <si>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</si>
  <si>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</si>
  <si>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</si>
  <si>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</si>
  <si>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</si>
  <si>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</si>
  <si>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</si>
  <si>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</si>
  <si>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</si>
  <si>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</si>
  <si>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</si>
  <si>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</si>
  <si>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</si>
  <si>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</si>
  <si>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</si>
  <si>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</si>
  <si>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</si>
  <si>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</si>
  <si>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</si>
  <si>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</si>
  <si>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</si>
  <si>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</si>
  <si>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</si>
  <si>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</si>
  <si>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</si>
  <si>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</si>
  <si>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</si>
  <si>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</si>
  <si>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</si>
  <si>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</si>
  <si>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</si>
  <si>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</si>
  <si>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</si>
  <si>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</si>
  <si>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</si>
  <si>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</si>
  <si>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</si>
  <si>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</si>
  <si>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</si>
  <si>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</si>
  <si>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</si>
  <si>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</si>
  <si>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</si>
  <si>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</si>
  <si>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</si>
  <si>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</si>
  <si>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</si>
  <si>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</si>
  <si>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</si>
  <si>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</si>
  <si>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</si>
  <si>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</si>
  <si>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</si>
  <si>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</si>
  <si>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</si>
  <si>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</si>
  <si>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</si>
  <si>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</si>
  <si>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</si>
  <si>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</si>
  <si>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</si>
  <si>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</si>
  <si>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</si>
  <si>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</si>
  <si>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</si>
  <si>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</si>
  <si>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</si>
  <si>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</si>
  <si>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</si>
  <si>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</si>
  <si>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</si>
  <si>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</si>
  <si>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</si>
  <si>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</si>
  <si>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</si>
  <si>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</si>
  <si>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</si>
  <si>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</si>
  <si>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</si>
  <si>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</si>
  <si>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</si>
  <si>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</si>
  <si>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</si>
  <si>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</si>
  <si>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</si>
  <si>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</si>
  <si>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</si>
  <si>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</si>
  <si>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</si>
  <si>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</si>
  <si>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</si>
  <si>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</si>
  <si>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</si>
  <si>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</si>
  <si>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</si>
  <si>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</si>
  <si>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</si>
  <si>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</si>
  <si>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</si>
  <si>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</si>
  <si>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</si>
  <si>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</si>
  <si>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</si>
  <si>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</si>
  <si>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</si>
  <si>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</si>
  <si>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</si>
  <si>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</si>
  <si>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</si>
  <si>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</si>
  <si>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</si>
  <si>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</si>
  <si>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</si>
  <si>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</si>
  <si>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</si>
  <si>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</si>
  <si>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</si>
  <si>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</si>
  <si>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</si>
  <si>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</si>
  <si>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</si>
  <si>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</si>
  <si>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</si>
  <si>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</si>
  <si>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</si>
  <si>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</si>
  <si>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</si>
  <si>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</si>
  <si>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</si>
  <si>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</si>
  <si>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</si>
  <si>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</si>
  <si>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</si>
  <si>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</si>
  <si>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</si>
  <si>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</si>
  <si>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</si>
  <si>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</si>
  <si>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</si>
  <si>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</si>
  <si>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</si>
  <si>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</si>
  <si>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</si>
  <si>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</si>
  <si>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</si>
  <si>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</si>
  <si>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</si>
  <si>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</si>
  <si>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</si>
  <si>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</si>
  <si>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</si>
  <si>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</si>
  <si>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</si>
  <si>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</si>
  <si>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</si>
  <si>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</si>
  <si>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</si>
  <si>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</si>
  <si>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</si>
  <si>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</si>
  <si>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</si>
  <si>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</si>
  <si>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</si>
  <si>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</si>
  <si>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</si>
  <si>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</si>
  <si>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</si>
  <si>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</si>
  <si>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</si>
  <si>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</si>
  <si>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</si>
  <si>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</si>
  <si>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</si>
  <si>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</si>
  <si>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</si>
  <si>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</si>
  <si>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</si>
  <si>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</si>
  <si>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</si>
  <si>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</si>
  <si>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</si>
  <si>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</si>
  <si>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</si>
  <si>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</si>
  <si>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</si>
  <si>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</si>
  <si>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</si>
  <si>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</si>
  <si>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</si>
  <si>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</si>
  <si>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</si>
  <si>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</si>
  <si>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</si>
  <si>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</si>
  <si>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</si>
  <si>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</si>
  <si>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</si>
  <si>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</si>
  <si>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</si>
  <si>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</si>
  <si>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</si>
  <si>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</si>
  <si>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</si>
  <si>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</si>
  <si>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</si>
  <si>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</si>
  <si>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</si>
  <si>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</si>
  <si>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</si>
  <si>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</si>
  <si>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</si>
  <si>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</si>
  <si>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</si>
  <si>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</si>
  <si>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</si>
  <si>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</si>
  <si>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</si>
  <si>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</si>
  <si>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</si>
  <si>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</si>
  <si>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</si>
  <si>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</si>
  <si>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</si>
  <si>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</si>
  <si>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</si>
  <si>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</si>
  <si>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</si>
  <si>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</si>
  <si>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</si>
  <si>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</si>
  <si>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</si>
  <si>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</si>
  <si>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</si>
  <si>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</si>
  <si>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</si>
  <si>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</si>
  <si>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</si>
  <si>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</si>
  <si>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</si>
  <si>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</si>
  <si>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</si>
  <si>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</si>
  <si>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</si>
  <si>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</si>
  <si>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</si>
  <si>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</si>
  <si>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</si>
  <si>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</si>
  <si>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</si>
  <si>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</si>
  <si>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</si>
  <si>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</si>
  <si>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</si>
  <si>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</si>
  <si>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</si>
  <si>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</si>
  <si>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</si>
  <si>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</si>
  <si>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</si>
  <si>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</si>
  <si>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</si>
  <si>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</si>
  <si>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</si>
  <si>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</si>
  <si>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</si>
  <si>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</si>
  <si>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</si>
  <si>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</si>
  <si>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</si>
  <si>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</si>
  <si>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</si>
  <si>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</si>
  <si>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</si>
  <si>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</si>
  <si>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</si>
  <si>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</si>
  <si>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</si>
  <si>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</si>
  <si>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</si>
  <si>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</si>
  <si>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</si>
  <si>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</si>
  <si>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</si>
  <si>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</si>
  <si>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</si>
  <si>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</si>
  <si>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</si>
  <si>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</si>
  <si>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</si>
  <si>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</si>
  <si>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</si>
  <si>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</si>
  <si>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</si>
  <si>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</si>
  <si>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</si>
  <si>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</si>
  <si>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</si>
  <si>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</si>
  <si>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</si>
  <si>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</si>
  <si>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</si>
  <si>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</si>
  <si>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</si>
  <si>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</si>
  <si>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</si>
  <si>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</si>
  <si>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</si>
  <si>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</si>
  <si>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</si>
  <si>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</si>
  <si>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</si>
  <si>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</si>
  <si>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</si>
  <si>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</si>
  <si>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</si>
  <si>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</si>
  <si>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</si>
  <si>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</si>
  <si>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</si>
  <si>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</si>
  <si>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</si>
  <si>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</si>
  <si>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</si>
  <si>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</si>
  <si>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</si>
  <si>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</si>
  <si>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</si>
  <si>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</si>
  <si>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</si>
  <si>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</si>
  <si>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</si>
  <si>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</si>
  <si>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</si>
  <si>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</si>
  <si>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</si>
  <si>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</si>
  <si>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</si>
  <si>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</si>
  <si>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</si>
  <si>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</si>
  <si>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</si>
  <si>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</si>
  <si>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</si>
  <si>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</si>
  <si>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</si>
  <si>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</si>
  <si>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</si>
  <si>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</si>
  <si>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</si>
  <si>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</si>
  <si>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</si>
  <si>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</si>
  <si>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</si>
  <si>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</si>
  <si>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</si>
  <si>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</si>
  <si>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</si>
  <si>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</si>
  <si>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</si>
  <si>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</si>
  <si>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</si>
  <si>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</si>
  <si>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</si>
  <si>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</si>
  <si>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</si>
  <si>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</si>
  <si>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</si>
  <si>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</si>
  <si>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</si>
  <si>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</si>
  <si>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</si>
  <si>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</si>
  <si>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</si>
  <si>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</si>
  <si>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</si>
  <si>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</si>
  <si>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</si>
  <si>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</si>
  <si>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</si>
  <si>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</si>
  <si>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</si>
  <si>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</si>
  <si>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</si>
  <si>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</si>
  <si>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</si>
  <si>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</si>
  <si>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</si>
  <si>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</si>
  <si>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</si>
  <si>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</si>
  <si>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</si>
  <si>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</si>
  <si>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</si>
  <si>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</si>
  <si>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</si>
  <si>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</si>
  <si>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</si>
  <si>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</si>
  <si>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</si>
  <si>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</si>
  <si>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</si>
  <si>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</si>
  <si>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</si>
  <si>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</si>
  <si>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</si>
  <si>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</si>
  <si>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</si>
  <si>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</si>
  <si>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</si>
  <si>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</si>
  <si>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</si>
  <si>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</si>
  <si>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</si>
  <si>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</si>
  <si>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</si>
  <si>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</si>
  <si>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</si>
  <si>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</si>
  <si>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</si>
  <si>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</si>
  <si>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</si>
  <si>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</si>
  <si>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</si>
  <si>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</si>
  <si>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</si>
  <si>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</si>
  <si>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</si>
  <si>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</si>
  <si>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</si>
  <si>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</si>
  <si>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</si>
  <si>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</si>
  <si>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</si>
  <si>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</si>
  <si>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</si>
  <si>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</si>
  <si>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</si>
  <si>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</si>
  <si>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</si>
  <si>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</si>
  <si>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</si>
  <si>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</si>
  <si>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</si>
  <si>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</si>
  <si>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</si>
  <si>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</si>
  <si>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</si>
  <si>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</si>
  <si>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</si>
  <si>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</si>
  <si>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</si>
  <si>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</si>
  <si>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</si>
  <si>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</si>
  <si>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</si>
  <si>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</si>
  <si>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</si>
  <si>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</si>
  <si>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</si>
  <si>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</si>
  <si>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</si>
  <si>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</si>
  <si>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</si>
  <si>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</si>
  <si>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</si>
  <si>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</si>
  <si>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</si>
  <si>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</si>
  <si>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</si>
  <si>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</si>
  <si>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</si>
  <si>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</si>
  <si>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</si>
  <si>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</si>
  <si>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</si>
  <si>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</si>
  <si>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</si>
  <si>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</si>
  <si>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</si>
  <si>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</si>
  <si>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</si>
  <si>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</si>
  <si>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</si>
  <si>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</si>
  <si>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</si>
  <si>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</si>
  <si>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</si>
  <si>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</si>
  <si>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</si>
  <si>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</si>
  <si>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</si>
  <si>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</si>
  <si>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</si>
  <si>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</si>
  <si>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</si>
  <si>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</si>
  <si>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</si>
  <si>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</si>
  <si>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</si>
  <si>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</si>
  <si>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</si>
  <si>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</si>
  <si>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</si>
  <si>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</si>
  <si>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</si>
  <si>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</si>
  <si>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</si>
  <si>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</si>
  <si>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</si>
  <si>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</si>
  <si>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</si>
  <si>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</si>
  <si>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</si>
  <si>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</si>
  <si>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</si>
  <si>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</si>
  <si>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</si>
  <si>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</si>
  <si>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</si>
  <si>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</si>
  <si>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</si>
  <si>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</si>
  <si>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</si>
  <si>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</si>
  <si>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</si>
  <si>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</si>
  <si>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</si>
  <si>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</si>
  <si>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</si>
  <si>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</si>
  <si>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</si>
  <si>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</si>
  <si>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</si>
  <si>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</si>
  <si>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</si>
  <si>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</si>
  <si>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</si>
  <si>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</si>
  <si>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</si>
  <si>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</si>
  <si>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</si>
  <si>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</si>
  <si>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</si>
  <si>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</si>
  <si>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</si>
  <si>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</si>
  <si>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</si>
  <si>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</si>
  <si>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</si>
  <si>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</si>
  <si>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</si>
  <si>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</si>
  <si>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</si>
  <si>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</si>
  <si>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</si>
  <si>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</si>
  <si>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</si>
  <si>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</si>
  <si>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</si>
  <si>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</si>
  <si>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</si>
  <si>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</si>
  <si>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</si>
  <si>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</si>
  <si>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</si>
  <si>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</si>
  <si>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</si>
  <si>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</si>
  <si>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</si>
  <si>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</si>
  <si>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</si>
  <si>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</si>
  <si>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</si>
  <si>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</si>
  <si>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</si>
  <si>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</si>
  <si>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</si>
  <si>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</si>
  <si>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</si>
  <si>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</si>
  <si>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</si>
  <si>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</si>
  <si>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</si>
  <si>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</si>
  <si>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</si>
  <si>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</si>
  <si>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</si>
  <si>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</si>
  <si>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</si>
  <si>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</si>
  <si>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</si>
  <si>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</si>
  <si>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</si>
  <si>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</si>
  <si>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</si>
  <si>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</si>
  <si>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</si>
  <si>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</si>
  <si>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</si>
  <si>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</si>
  <si>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</si>
  <si>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</si>
  <si>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</si>
  <si>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</si>
  <si>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</si>
  <si>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</si>
  <si>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</si>
  <si>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</si>
  <si>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</si>
  <si>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</si>
  <si>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</si>
  <si>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</si>
  <si>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</si>
  <si>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</si>
  <si>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</si>
  <si>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</si>
  <si>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</si>
  <si>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</si>
  <si>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</si>
  <si>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</si>
  <si>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</si>
  <si>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</si>
  <si>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</si>
  <si>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</si>
  <si>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</si>
  <si>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</si>
  <si>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</si>
  <si>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</si>
  <si>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</si>
  <si>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</si>
  <si>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</si>
  <si>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</si>
  <si>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</si>
  <si>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</si>
  <si>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</si>
  <si>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</si>
  <si>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</si>
  <si>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</si>
  <si>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</si>
  <si>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</si>
  <si>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</si>
  <si>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</si>
  <si>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</si>
  <si>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</si>
  <si>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</si>
  <si>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</si>
  <si>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</si>
  <si>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</si>
  <si>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</si>
  <si>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</si>
  <si>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</si>
  <si>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</si>
  <si>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</si>
  <si>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</si>
  <si>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</si>
  <si>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</si>
  <si>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</si>
  <si>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</si>
  <si>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</si>
  <si>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</si>
  <si>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</si>
  <si>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</si>
  <si>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</si>
  <si>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</si>
  <si>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</si>
  <si>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</si>
  <si>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</si>
  <si>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</si>
  <si>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</si>
  <si>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</si>
  <si>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</si>
  <si>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</si>
  <si>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</si>
  <si>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</si>
  <si>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</si>
  <si>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</si>
  <si>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</si>
  <si>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</si>
  <si>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</si>
  <si>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</si>
  <si>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</si>
  <si>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</si>
  <si>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</si>
  <si>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</si>
  <si>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</si>
  <si>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</si>
  <si>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</si>
  <si>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</si>
  <si>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</si>
  <si>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</si>
  <si>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</si>
  <si>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</si>
  <si>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</si>
  <si>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</si>
  <si>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</si>
  <si>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</si>
  <si>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</si>
  <si>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</si>
  <si>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</si>
  <si>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</si>
  <si>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</si>
  <si>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</si>
  <si>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</si>
  <si>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</si>
  <si>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</si>
  <si>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</si>
  <si>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</si>
  <si>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</si>
  <si>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</si>
  <si>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</si>
  <si>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</si>
  <si>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</si>
  <si>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</si>
  <si>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</si>
  <si>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</si>
  <si>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</si>
  <si>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</si>
  <si>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</si>
  <si>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</si>
  <si>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</si>
  <si>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</si>
  <si>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</si>
  <si>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</si>
  <si>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</si>
  <si>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</si>
  <si>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</si>
  <si>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</si>
  <si>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</si>
  <si>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</si>
  <si>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</si>
  <si>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</si>
  <si>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</si>
  <si>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</si>
  <si>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</si>
  <si>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</si>
  <si>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</si>
  <si>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</si>
  <si>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</si>
  <si>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</si>
  <si>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</si>
  <si>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</si>
  <si>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</si>
  <si>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</si>
  <si>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</si>
  <si>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</si>
  <si>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</si>
  <si>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</si>
  <si>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</si>
  <si>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</si>
  <si>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</si>
  <si>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</si>
  <si>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</si>
  <si>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</si>
  <si>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</si>
  <si>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</si>
  <si>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</si>
  <si>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</si>
  <si>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</si>
  <si>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</si>
  <si>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</si>
  <si>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</si>
  <si>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</si>
  <si>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</si>
  <si>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</si>
  <si>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</si>
  <si>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</si>
  <si>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</si>
  <si>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</si>
  <si>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</si>
  <si>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</si>
  <si>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</si>
  <si>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</si>
  <si>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</si>
  <si>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</si>
  <si>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</si>
  <si>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</si>
  <si>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</si>
  <si>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</si>
  <si>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</si>
  <si>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</si>
  <si>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</si>
  <si>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</si>
  <si>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</si>
  <si>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</si>
  <si>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</si>
  <si>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</si>
  <si>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</si>
  <si>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</si>
  <si>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</si>
  <si>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</si>
  <si>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</si>
  <si>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</si>
  <si>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</si>
  <si>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</si>
  <si>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</si>
  <si>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</si>
  <si>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</si>
  <si>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</si>
  <si>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</si>
  <si>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</si>
  <si>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</si>
  <si>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</si>
  <si>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</si>
  <si>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</si>
  <si>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</si>
  <si>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</si>
  <si>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</si>
  <si>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</si>
  <si>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</si>
  <si>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</si>
  <si>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</si>
  <si>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</si>
  <si>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</si>
  <si>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</si>
  <si>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</si>
  <si>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</si>
  <si>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</si>
  <si>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</si>
  <si>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</si>
  <si>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</si>
  <si>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</si>
  <si>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</si>
  <si>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</si>
  <si>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</si>
  <si>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</si>
  <si>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</si>
  <si>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</si>
  <si>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</si>
  <si>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</si>
  <si>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</si>
  <si>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</si>
  <si>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</si>
  <si>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</si>
  <si>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</si>
  <si>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</si>
  <si>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</si>
  <si>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</si>
  <si>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</si>
  <si>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</si>
  <si>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</si>
  <si>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</si>
  <si>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</si>
  <si>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</si>
  <si>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</si>
  <si>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</si>
  <si>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</si>
  <si>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</si>
  <si>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</si>
  <si>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</si>
  <si>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</si>
  <si>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</si>
  <si>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</si>
  <si>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</si>
  <si>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</si>
  <si>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</si>
  <si>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</si>
  <si>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</si>
  <si>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</si>
  <si>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</si>
  <si>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</si>
  <si>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</si>
  <si>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</si>
  <si>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</si>
  <si>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</si>
  <si>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</si>
  <si>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</si>
  <si>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</si>
  <si>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</si>
  <si>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</si>
  <si>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</si>
  <si>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</si>
  <si>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</si>
  <si>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</si>
  <si>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</si>
  <si>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</si>
  <si>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</si>
  <si>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</si>
  <si>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</si>
  <si>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</si>
  <si>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</si>
  <si>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</si>
  <si>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</si>
  <si>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</si>
  <si>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</si>
  <si>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</si>
  <si>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</si>
  <si>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</si>
  <si>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</si>
  <si>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</si>
  <si>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</si>
  <si>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</si>
  <si>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</si>
  <si>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</si>
  <si>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</si>
  <si>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</si>
  <si>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</si>
  <si>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</si>
  <si>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</si>
  <si>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</si>
  <si>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</si>
  <si>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</si>
  <si>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</si>
  <si>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</si>
  <si>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</si>
  <si>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</si>
  <si>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</si>
  <si>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</si>
  <si>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</si>
  <si>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</si>
  <si>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</si>
  <si>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</si>
  <si>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</si>
  <si>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</si>
  <si>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</si>
  <si>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</si>
  <si>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</si>
  <si>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</si>
  <si>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</si>
  <si>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</si>
  <si>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</si>
  <si>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</si>
  <si>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</si>
  <si>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</si>
  <si>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</si>
  <si>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</si>
  <si>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</si>
  <si>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</si>
  <si>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</si>
  <si>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</si>
  <si>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</si>
  <si>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</si>
  <si>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</si>
  <si>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</si>
  <si>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</si>
  <si>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</si>
  <si>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</si>
  <si>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</si>
  <si>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</si>
  <si>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</si>
  <si>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</si>
  <si>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</si>
  <si>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</si>
  <si>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</si>
  <si>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</si>
  <si>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</si>
  <si>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</si>
  <si>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</si>
  <si>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</si>
  <si>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</si>
  <si>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</si>
  <si>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</si>
  <si>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</si>
  <si>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</si>
  <si>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</si>
  <si>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</si>
  <si>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</si>
  <si>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</si>
  <si>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</si>
  <si>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</si>
  <si>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</si>
  <si>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</si>
  <si>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</si>
  <si>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</si>
  <si>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</si>
  <si>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</si>
  <si>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</si>
  <si>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</si>
  <si>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</si>
  <si>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</si>
  <si>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</si>
  <si>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</si>
  <si>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</si>
  <si>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</si>
  <si>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</si>
  <si>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</si>
  <si>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</si>
  <si>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</si>
  <si>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</si>
  <si>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</si>
  <si>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</si>
  <si>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</si>
  <si>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</si>
  <si>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</si>
  <si>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</si>
  <si>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</si>
  <si>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</si>
  <si>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</si>
  <si>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</si>
  <si>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</si>
  <si>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</si>
  <si>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</si>
  <si>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</si>
  <si>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</si>
  <si>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</si>
  <si>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</si>
  <si>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</si>
  <si>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</si>
  <si>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</si>
  <si>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</si>
  <si>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</si>
  <si>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</si>
  <si>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</si>
  <si>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</si>
  <si>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</si>
  <si>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</si>
  <si>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</si>
  <si>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</si>
  <si>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</si>
  <si>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</si>
  <si>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</si>
  <si>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</si>
  <si>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</si>
  <si>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</si>
  <si>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</si>
  <si>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</si>
  <si>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</si>
  <si>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</si>
  <si>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</si>
  <si>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</si>
  <si>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</si>
  <si>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</si>
  <si>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</si>
  <si>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</si>
  <si>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</si>
  <si>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</si>
  <si>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</si>
  <si>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</si>
  <si>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</si>
  <si>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</si>
  <si>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</si>
  <si>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</si>
  <si>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</si>
  <si>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</si>
  <si>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</si>
  <si>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</si>
  <si>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</si>
  <si>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</si>
  <si>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</si>
  <si>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</si>
  <si>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</si>
  <si>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</si>
  <si>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</si>
  <si>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</si>
  <si>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</si>
  <si>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</si>
  <si>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</si>
  <si>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</si>
  <si>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</si>
  <si>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</si>
  <si>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</si>
  <si>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</si>
  <si>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</si>
  <si>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</si>
  <si>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</si>
  <si>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</si>
  <si>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</si>
  <si>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</si>
  <si>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</si>
  <si>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</si>
  <si>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</si>
  <si>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</si>
  <si>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</si>
  <si>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</si>
  <si>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</si>
  <si>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</si>
  <si>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</si>
  <si>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</si>
  <si>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</si>
  <si>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</si>
  <si>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</si>
  <si>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</si>
  <si>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</si>
  <si>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</si>
  <si>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</si>
  <si>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</si>
  <si>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</si>
  <si>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</si>
  <si>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</si>
  <si>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</si>
  <si>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</si>
  <si>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</si>
  <si>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</si>
  <si>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</si>
  <si>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</si>
  <si>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</si>
  <si>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</si>
  <si>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</si>
  <si>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</si>
  <si>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</si>
  <si>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</si>
  <si>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</si>
  <si>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</si>
  <si>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</si>
  <si>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</si>
  <si>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</si>
  <si>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</si>
  <si>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</si>
  <si>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</si>
  <si>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</si>
  <si>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</si>
  <si>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</si>
  <si>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</si>
  <si>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</si>
  <si>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</si>
  <si>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</si>
  <si>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</si>
  <si>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</si>
  <si>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</si>
  <si>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</si>
  <si>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</si>
  <si>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</si>
  <si>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</si>
  <si>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</si>
  <si>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</si>
  <si>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</si>
  <si>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</si>
  <si>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</si>
  <si>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</si>
  <si>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</si>
  <si>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</si>
  <si>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</si>
  <si>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</si>
  <si>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</si>
  <si>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</si>
  <si>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</si>
  <si>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</si>
  <si>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</si>
  <si>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</si>
  <si>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</si>
  <si>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</si>
  <si>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</si>
  <si>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</si>
  <si>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</si>
  <si>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</si>
  <si>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</si>
  <si>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</si>
  <si>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</si>
  <si>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</si>
  <si>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</si>
  <si>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</si>
  <si>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</si>
  <si>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</si>
  <si>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</si>
  <si>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</si>
  <si>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</si>
  <si>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</si>
  <si>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</si>
  <si>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</si>
  <si>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</si>
  <si>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</si>
  <si>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</si>
  <si>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</si>
  <si>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</si>
  <si>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</si>
  <si>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</si>
  <si>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</si>
  <si>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</si>
  <si>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</si>
  <si>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</si>
  <si>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</si>
  <si>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</si>
  <si>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</si>
  <si>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</si>
  <si>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</si>
  <si>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</si>
  <si>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</si>
  <si>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</si>
  <si>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</si>
  <si>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</si>
  <si>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</si>
  <si>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</si>
  <si>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</si>
  <si>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</si>
  <si>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</si>
  <si>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</si>
  <si>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</si>
  <si>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</si>
  <si>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</si>
  <si>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</si>
  <si>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</si>
  <si>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</si>
  <si>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</si>
  <si>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</si>
  <si>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</si>
  <si>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</si>
  <si>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</si>
  <si>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</si>
  <si>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</si>
  <si>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</si>
  <si>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</si>
  <si>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</si>
  <si>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</si>
  <si>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</si>
  <si>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</si>
  <si>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</si>
  <si>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</si>
  <si>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</si>
  <si>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</si>
  <si>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</si>
  <si>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</si>
  <si>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</si>
  <si>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</si>
  <si>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</si>
  <si>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</si>
  <si>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</si>
  <si>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</si>
  <si>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</si>
  <si>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</si>
  <si>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</si>
  <si>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</si>
  <si>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</si>
  <si>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</si>
  <si>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</si>
  <si>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</si>
  <si>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</si>
  <si>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</si>
  <si>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</si>
  <si>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</si>
  <si>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</si>
  <si>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</si>
  <si>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</si>
  <si>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</si>
  <si>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</si>
  <si>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</si>
  <si>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</si>
  <si>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</si>
  <si>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</si>
  <si>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</si>
  <si>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</si>
  <si>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</si>
  <si>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</si>
  <si>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</si>
  <si>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</si>
  <si>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</si>
  <si>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</si>
  <si>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</si>
  <si>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</si>
  <si>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</si>
  <si>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</si>
  <si>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</si>
  <si>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</si>
  <si>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</si>
  <si>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</si>
  <si>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</si>
  <si>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</si>
  <si>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</si>
  <si>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</si>
  <si>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</si>
  <si>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</si>
  <si>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</si>
  <si>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</si>
  <si>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</si>
  <si>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</si>
  <si>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</si>
  <si>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</si>
  <si>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</si>
  <si>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</si>
  <si>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</si>
  <si>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</si>
  <si>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</si>
  <si>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</si>
  <si>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</si>
  <si>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</si>
  <si>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</si>
  <si>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</si>
  <si>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</si>
  <si>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</si>
  <si>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</si>
  <si>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</si>
  <si>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</si>
  <si>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</si>
  <si>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</si>
  <si>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</si>
  <si>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</si>
  <si>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</si>
  <si>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</si>
  <si>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</si>
  <si>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</si>
  <si>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</si>
  <si>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</si>
  <si>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</si>
  <si>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</si>
  <si>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</si>
  <si>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</si>
  <si>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</si>
  <si>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</si>
  <si>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</si>
  <si>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</si>
  <si>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</si>
  <si>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</si>
  <si>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</si>
  <si>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</si>
  <si>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</si>
  <si>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</si>
  <si>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</si>
  <si>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</si>
  <si>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</si>
  <si>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</si>
  <si>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</si>
  <si>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</si>
  <si>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</si>
  <si>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</si>
  <si>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</si>
  <si>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</si>
  <si>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</si>
  <si>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</si>
  <si>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</si>
  <si>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</si>
  <si>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</si>
  <si>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</si>
  <si>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</si>
  <si>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</si>
  <si>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</si>
  <si>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</si>
  <si>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</si>
  <si>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</si>
  <si>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</si>
  <si>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</si>
  <si>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</si>
  <si>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</si>
  <si>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</si>
  <si>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</si>
  <si>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</si>
  <si>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</si>
  <si>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</si>
  <si>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</si>
  <si>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</si>
  <si>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</si>
  <si>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</si>
  <si>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</si>
  <si>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</si>
  <si>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</si>
  <si>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</si>
  <si>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</si>
  <si>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</si>
  <si>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</si>
  <si>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</si>
  <si>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</si>
  <si>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</si>
  <si>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</si>
  <si>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</si>
  <si>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</si>
  <si>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</si>
  <si>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</si>
  <si>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</si>
  <si>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</si>
  <si>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</si>
  <si>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</si>
  <si>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</si>
  <si>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</si>
  <si>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</si>
  <si>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</si>
  <si>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</si>
  <si>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</si>
  <si>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</si>
  <si>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</si>
  <si>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</si>
  <si>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</si>
  <si>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</si>
  <si>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</si>
  <si>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</si>
  <si>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</si>
  <si>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</si>
  <si>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</si>
  <si>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</si>
  <si>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</si>
  <si>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</si>
  <si>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</si>
  <si>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</si>
  <si>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</si>
  <si>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</si>
  <si>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</si>
  <si>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</si>
  <si>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</si>
  <si>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</si>
  <si>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</si>
  <si>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</si>
  <si>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</si>
  <si>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</si>
  <si>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</si>
  <si>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</si>
  <si>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</si>
  <si>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</si>
  <si>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</si>
  <si>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</si>
  <si>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</si>
  <si>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</si>
  <si>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</si>
  <si>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</si>
  <si>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</si>
  <si>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</si>
  <si>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</si>
  <si>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</si>
  <si>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</si>
  <si>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</si>
  <si>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</si>
  <si>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</si>
  <si>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</si>
  <si>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</si>
  <si>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</si>
  <si>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</si>
  <si>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</si>
  <si>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</si>
  <si>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</si>
  <si>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</si>
  <si>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</si>
  <si>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</si>
  <si>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</si>
  <si>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</si>
  <si>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</si>
  <si>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</si>
  <si>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</si>
  <si>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</si>
  <si>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</si>
  <si>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</si>
  <si>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</si>
  <si>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</si>
  <si>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</si>
  <si>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</si>
  <si>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</si>
  <si>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</si>
  <si>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</si>
  <si>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</si>
  <si>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</si>
  <si>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</si>
  <si>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</si>
  <si>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</si>
  <si>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</si>
  <si>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</si>
  <si>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</si>
  <si>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</si>
  <si>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</si>
  <si>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</si>
  <si>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</si>
  <si>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</si>
  <si>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</si>
  <si>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</si>
  <si>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</si>
  <si>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</si>
  <si>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</si>
  <si>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</si>
  <si>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</si>
  <si>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</si>
  <si>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</si>
  <si>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</si>
  <si>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</si>
  <si>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</si>
  <si>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</si>
  <si>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</si>
  <si>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</si>
  <si>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</si>
  <si>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</si>
  <si>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</si>
  <si>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</si>
  <si>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</si>
  <si>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</si>
  <si>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</si>
  <si>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</si>
  <si>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</si>
  <si>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</si>
  <si>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</si>
  <si>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</si>
  <si>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</si>
  <si>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</si>
  <si>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</si>
  <si>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</si>
  <si>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</si>
  <si>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</si>
  <si>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</si>
  <si>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</si>
  <si>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</si>
  <si>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</si>
  <si>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</si>
  <si>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</si>
  <si>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</si>
  <si>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</si>
  <si>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</si>
  <si>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</si>
  <si>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</si>
  <si>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</si>
  <si>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</si>
  <si>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</si>
  <si>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</si>
  <si>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</si>
  <si>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</si>
  <si>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</si>
  <si>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</si>
  <si>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</si>
  <si>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</si>
  <si>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</si>
  <si>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</si>
  <si>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</si>
  <si>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</si>
  <si>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</si>
  <si>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</si>
  <si>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</si>
  <si>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</si>
  <si>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</si>
  <si>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</si>
  <si>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</si>
  <si>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</si>
  <si>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</si>
  <si>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</si>
  <si>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</si>
  <si>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</si>
  <si>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</si>
  <si>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</si>
  <si>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</si>
  <si>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</si>
  <si>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</si>
  <si>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</si>
  <si>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</si>
  <si>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</si>
  <si>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</si>
  <si>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</si>
  <si>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</si>
  <si>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</si>
  <si>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</si>
  <si>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</si>
  <si>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</si>
  <si>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</si>
  <si>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</si>
  <si>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</si>
  <si>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</si>
  <si>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</si>
  <si>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</si>
  <si>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</si>
  <si>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</si>
  <si>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</si>
  <si>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</si>
  <si>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</si>
  <si>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</si>
  <si>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</si>
  <si>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</si>
  <si>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</si>
  <si>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</si>
  <si>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</si>
  <si>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</si>
  <si>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</si>
  <si>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</si>
  <si>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</si>
  <si>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</si>
  <si>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</si>
  <si>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</si>
  <si>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</si>
  <si>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</si>
  <si>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</si>
  <si>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</si>
  <si>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</si>
  <si>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</si>
  <si>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</si>
  <si>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</si>
  <si>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</si>
  <si>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</si>
  <si>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</si>
  <si>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</si>
  <si>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</si>
  <si>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</si>
  <si>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</si>
  <si>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</si>
  <si>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</si>
  <si>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</si>
  <si>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</si>
  <si>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</si>
  <si>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</si>
  <si>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</si>
  <si>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</si>
  <si>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</si>
  <si>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</si>
  <si>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</si>
  <si>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</si>
  <si>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</si>
  <si>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</si>
  <si>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</si>
  <si>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</si>
  <si>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</si>
  <si>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</si>
  <si>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</si>
  <si>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</si>
  <si>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</si>
  <si>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</si>
  <si>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</si>
  <si>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</si>
  <si>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</si>
  <si>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</si>
  <si>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</si>
  <si>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</si>
  <si>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</si>
  <si>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</si>
  <si>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</si>
  <si>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</si>
  <si>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</si>
  <si>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</si>
  <si>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</si>
  <si>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</si>
  <si>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</si>
  <si>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</si>
  <si>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</si>
  <si>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</si>
  <si>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</si>
  <si>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</si>
  <si>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</si>
  <si>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</si>
  <si>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</si>
  <si>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</si>
  <si>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</si>
  <si>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</si>
  <si>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</si>
  <si>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</si>
  <si>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</si>
  <si>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</si>
  <si>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</si>
  <si>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</si>
  <si>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</si>
  <si>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</si>
  <si>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</si>
  <si>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</si>
  <si>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</si>
  <si>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</si>
  <si>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</si>
  <si>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</si>
  <si>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</si>
  <si>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</si>
  <si>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</si>
  <si>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</si>
  <si>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</si>
  <si>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</si>
  <si>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</si>
  <si>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</si>
  <si>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</si>
  <si>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</si>
  <si>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</si>
  <si>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</si>
  <si>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</si>
  <si>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</si>
  <si>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</si>
  <si>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</si>
  <si>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</si>
  <si>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</si>
  <si>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</si>
  <si>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</si>
  <si>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</si>
  <si>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</si>
  <si>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</si>
  <si>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</si>
  <si>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</si>
  <si>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</si>
  <si>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</si>
  <si>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</si>
  <si>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</si>
  <si>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</si>
  <si>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</si>
  <si>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</si>
  <si>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</si>
  <si>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</si>
  <si>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</si>
  <si>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</si>
  <si>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</si>
  <si>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</si>
  <si>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</si>
  <si>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</si>
  <si>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</si>
  <si>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</si>
  <si>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</si>
  <si>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</si>
  <si>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</si>
  <si>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</si>
  <si>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</si>
  <si>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</si>
  <si>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</si>
  <si>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</si>
  <si>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</si>
  <si>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</si>
  <si>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</si>
  <si>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</si>
  <si>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</si>
  <si>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</si>
  <si>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</si>
  <si>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</si>
  <si>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</si>
  <si>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</si>
  <si>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</si>
  <si>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</si>
  <si>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</si>
  <si>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</si>
  <si>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</si>
  <si>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</si>
  <si>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</si>
  <si>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</si>
  <si>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</si>
  <si>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</si>
  <si>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</si>
  <si>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</si>
  <si>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</si>
  <si>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</si>
  <si>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</si>
  <si>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</si>
  <si>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</si>
  <si>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</si>
  <si>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</si>
  <si>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</si>
  <si>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</si>
  <si>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</si>
  <si>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</si>
  <si>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</si>
  <si>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</si>
  <si>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</si>
  <si>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</si>
  <si>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</si>
  <si>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</si>
  <si>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</si>
  <si>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</si>
  <si>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</si>
  <si>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</si>
  <si>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</si>
  <si>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</si>
  <si>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</si>
  <si>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</si>
  <si>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</si>
  <si>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</si>
  <si>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</si>
  <si>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</si>
  <si>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</si>
  <si>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</si>
  <si>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</si>
  <si>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</si>
  <si>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</si>
  <si>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</si>
  <si>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</si>
  <si>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</si>
  <si>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</si>
  <si>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</si>
  <si>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</si>
  <si>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</si>
  <si>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</si>
  <si>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</si>
  <si>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</si>
  <si>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</si>
  <si>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</si>
  <si>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</si>
  <si>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</si>
  <si>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</si>
  <si>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</si>
  <si>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</si>
  <si>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</si>
  <si>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</si>
  <si>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</si>
  <si>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</si>
  <si>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</si>
  <si>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</si>
  <si>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</si>
  <si>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</si>
  <si>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</si>
  <si>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</si>
  <si>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</si>
  <si>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</si>
  <si>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</si>
  <si>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</si>
  <si>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</si>
  <si>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</si>
  <si>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</si>
  <si>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</si>
  <si>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</si>
  <si>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</si>
  <si>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</si>
  <si>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</si>
  <si>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</si>
  <si>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</si>
  <si>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</si>
  <si>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</si>
  <si>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</si>
  <si>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</si>
  <si>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</si>
  <si>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</si>
  <si>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</si>
  <si>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</si>
  <si>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</si>
  <si>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</si>
  <si>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</si>
  <si>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</si>
  <si>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</si>
  <si>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</si>
  <si>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</si>
  <si>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</si>
  <si>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</si>
  <si>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</si>
  <si>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</si>
  <si>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</si>
  <si>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</si>
  <si>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</si>
  <si>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</si>
  <si>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</si>
  <si>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</si>
  <si>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</si>
  <si>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</si>
  <si>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</si>
  <si>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</si>
  <si>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</si>
  <si>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</si>
  <si>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</si>
  <si>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</si>
  <si>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</si>
  <si>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</si>
  <si>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</si>
  <si>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</si>
  <si>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</si>
  <si>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</si>
  <si>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</si>
  <si>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</si>
  <si>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</si>
  <si>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</si>
  <si>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</si>
  <si>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</si>
  <si>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</si>
  <si>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</si>
  <si>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</si>
  <si>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</si>
  <si>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</si>
  <si>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</si>
  <si>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</si>
  <si>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</si>
  <si>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</si>
  <si>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</si>
  <si>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</si>
  <si>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</si>
  <si>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</si>
  <si>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</si>
  <si>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</si>
  <si>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</si>
  <si>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</si>
  <si>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</si>
  <si>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</si>
  <si>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</si>
  <si>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</si>
  <si>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</si>
  <si>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</si>
  <si>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</si>
  <si>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</si>
  <si>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</si>
  <si>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</si>
  <si>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</si>
  <si>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</si>
  <si>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</si>
  <si>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</si>
  <si>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</si>
  <si>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</si>
  <si>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</si>
  <si>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</si>
  <si>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</si>
  <si>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</si>
  <si>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</si>
  <si>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</si>
  <si>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</si>
  <si>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</si>
  <si>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</si>
  <si>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</si>
  <si>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</si>
  <si>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</si>
  <si>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</si>
  <si>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</si>
  <si>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</si>
  <si>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</si>
  <si>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</si>
  <si>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</si>
  <si>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</si>
  <si>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</si>
  <si>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</si>
  <si>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</si>
  <si>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</si>
  <si>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</si>
  <si>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</si>
  <si>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</si>
  <si>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</si>
  <si>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</si>
  <si>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</si>
  <si>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</si>
  <si>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</si>
  <si>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</si>
  <si>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</si>
  <si>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</si>
  <si>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</si>
  <si>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</si>
  <si>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</si>
  <si>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</si>
  <si>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</si>
  <si>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</si>
  <si>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</si>
  <si>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</si>
  <si>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</si>
  <si>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</si>
  <si>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</si>
  <si>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</si>
  <si>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</si>
  <si>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</si>
  <si>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</si>
  <si>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</si>
  <si>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</si>
  <si>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</si>
  <si>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</si>
  <si>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</si>
  <si>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</si>
  <si>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</si>
  <si>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</si>
  <si>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</si>
  <si>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</si>
  <si>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</si>
  <si>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</si>
  <si>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</si>
  <si>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</si>
  <si>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</si>
  <si>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</si>
  <si>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</si>
  <si>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</si>
  <si>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</si>
  <si>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</si>
  <si>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</si>
  <si>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</si>
  <si>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</si>
  <si>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</si>
  <si>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</si>
  <si>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</si>
  <si>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</si>
  <si>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</si>
  <si>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</si>
  <si>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</si>
  <si>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</si>
  <si>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</si>
  <si>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</si>
  <si>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</si>
  <si>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</si>
  <si>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</si>
  <si>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</si>
  <si>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</si>
  <si>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</si>
  <si>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</si>
  <si>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</si>
  <si>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</si>
  <si>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</si>
  <si>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</si>
  <si>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</si>
  <si>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</si>
  <si>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</si>
  <si>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</si>
  <si>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</si>
  <si>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</si>
  <si>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</si>
  <si>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</si>
  <si>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</si>
  <si>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</si>
  <si>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</si>
  <si>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</si>
  <si>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</si>
  <si>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</si>
  <si>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</si>
  <si>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</si>
  <si>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</si>
  <si>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</si>
  <si>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</si>
  <si>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</si>
  <si>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</si>
  <si>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</si>
  <si>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</si>
  <si>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</si>
  <si>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</si>
  <si>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</si>
  <si>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</si>
  <si>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</si>
  <si>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</si>
  <si>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</si>
  <si>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</si>
  <si>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</si>
  <si>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</si>
  <si>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</si>
  <si>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</si>
  <si>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</si>
  <si>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</si>
  <si>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</si>
  <si>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</si>
  <si>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</si>
  <si>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</si>
  <si>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</si>
  <si>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</si>
  <si>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</si>
  <si>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</si>
  <si>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</si>
  <si>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</si>
  <si>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</si>
  <si>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</si>
  <si>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</si>
  <si>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</si>
  <si>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</si>
  <si>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</si>
  <si>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</si>
  <si>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</si>
  <si>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</si>
  <si>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</si>
  <si>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</si>
  <si>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</si>
  <si>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</si>
  <si>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</si>
  <si>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</si>
  <si>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</si>
  <si>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</si>
  <si>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</si>
  <si>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</si>
  <si>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</si>
  <si>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</si>
  <si>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</si>
  <si>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</si>
  <si>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</si>
  <si>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</si>
  <si>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</si>
  <si>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</si>
  <si>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</si>
  <si>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</si>
  <si>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</si>
  <si>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</si>
  <si>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</si>
  <si>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</si>
  <si>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</si>
  <si>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</si>
  <si>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</si>
  <si>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</si>
  <si>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</si>
  <si>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</si>
  <si>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</si>
  <si>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</si>
  <si>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</si>
  <si>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</si>
  <si>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</si>
  <si>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</si>
  <si>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</si>
  <si>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</si>
  <si>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</si>
  <si>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</si>
  <si>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</si>
  <si>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</si>
  <si>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</si>
  <si>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</si>
  <si>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</si>
  <si>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</si>
  <si>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</si>
  <si>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</si>
  <si>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</si>
  <si>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</si>
  <si>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</si>
  <si>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</si>
  <si>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</si>
  <si>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</si>
  <si>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</si>
  <si>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</si>
  <si>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</si>
  <si>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</si>
  <si>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</si>
  <si>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</si>
  <si>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</si>
  <si>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</si>
  <si>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</si>
  <si>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</si>
  <si>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</si>
  <si>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</si>
  <si>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</si>
  <si>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</si>
  <si>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</si>
  <si>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</si>
  <si>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</si>
  <si>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</si>
  <si>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</si>
  <si>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</si>
  <si>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</si>
  <si>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</si>
  <si>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</si>
  <si>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</si>
  <si>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</si>
  <si>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</si>
  <si>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</si>
  <si>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</si>
  <si>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</si>
  <si>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</si>
  <si>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</si>
  <si>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</si>
  <si>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</si>
  <si>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</si>
  <si>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</si>
  <si>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</si>
  <si>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</si>
  <si>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</si>
  <si>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</si>
  <si>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</si>
  <si>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</si>
  <si>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</si>
  <si>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</si>
  <si>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</si>
  <si>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</si>
  <si>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</si>
  <si>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</si>
  <si>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</si>
  <si>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</si>
  <si>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</si>
  <si>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</si>
  <si>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</si>
  <si>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</si>
  <si>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</si>
  <si>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</si>
  <si>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</si>
  <si>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</si>
  <si>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</si>
  <si>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</si>
  <si>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</si>
  <si>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</si>
  <si>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</si>
  <si>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</si>
  <si>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</si>
  <si>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</si>
  <si>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</si>
  <si>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</si>
  <si>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</si>
  <si>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</si>
  <si>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</si>
  <si>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</si>
  <si>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</si>
  <si>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</si>
  <si>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</si>
  <si>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</si>
  <si>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</si>
  <si>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</si>
  <si>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</si>
  <si>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</si>
  <si>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</si>
  <si>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</si>
  <si>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</si>
  <si>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</si>
  <si>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</si>
  <si>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</si>
  <si>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</si>
  <si>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</si>
  <si>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</si>
  <si>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</si>
  <si>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</si>
  <si>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</si>
  <si>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</si>
  <si>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</si>
  <si>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</si>
  <si>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</si>
  <si>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</si>
  <si>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</si>
  <si>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</si>
  <si>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</si>
  <si>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</si>
  <si>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</si>
  <si>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</si>
  <si>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</si>
  <si>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</si>
  <si>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</si>
  <si>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</si>
  <si>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</si>
  <si>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</si>
  <si>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</si>
  <si>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</si>
  <si>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</si>
  <si>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</si>
  <si>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</si>
  <si>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</si>
  <si>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</si>
  <si>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</si>
  <si>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</si>
  <si>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</si>
  <si>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</si>
  <si>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</si>
  <si>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</si>
  <si>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</si>
  <si>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</si>
  <si>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</si>
  <si>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</si>
  <si>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</si>
  <si>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</si>
  <si>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</si>
  <si>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</si>
  <si>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</si>
  <si>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</si>
  <si>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</si>
  <si>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</si>
  <si>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</si>
  <si>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</si>
  <si>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</si>
  <si>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</si>
  <si>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</si>
  <si>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</si>
  <si>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</si>
  <si>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</si>
  <si>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</si>
  <si>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</si>
  <si>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</si>
  <si>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</si>
  <si>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</si>
  <si>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</si>
  <si>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</si>
  <si>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</si>
  <si>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</si>
  <si>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</si>
  <si>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</si>
  <si>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</si>
  <si>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</si>
  <si>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</si>
  <si>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</si>
  <si>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</si>
  <si>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</si>
  <si>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</si>
  <si>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</si>
  <si>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</si>
  <si>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</si>
  <si>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</si>
  <si>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</si>
  <si>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</si>
  <si>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</si>
  <si>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</si>
  <si>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</si>
  <si>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</si>
  <si>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</si>
  <si>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</si>
  <si>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</si>
  <si>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</si>
  <si>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</si>
  <si>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</si>
  <si>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</si>
  <si>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</si>
  <si>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</si>
  <si>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</si>
  <si>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</si>
  <si>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</si>
  <si>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</si>
  <si>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</si>
  <si>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</si>
  <si>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</si>
  <si>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</si>
  <si>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</si>
  <si>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</si>
  <si>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</si>
  <si>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</si>
  <si>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</si>
  <si>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</si>
  <si>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</si>
  <si>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</si>
  <si>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</si>
  <si>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</si>
  <si>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</si>
  <si>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</si>
  <si>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</si>
  <si>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</si>
  <si>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</si>
  <si>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</si>
  <si>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</si>
  <si>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</si>
  <si>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</si>
  <si>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</si>
  <si>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</si>
  <si>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</si>
  <si>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</si>
  <si>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</si>
  <si>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</si>
  <si>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</si>
  <si>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</si>
  <si>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</si>
  <si>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</si>
  <si>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</si>
  <si>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</si>
  <si>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</si>
  <si>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</si>
  <si>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</si>
  <si>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</si>
  <si>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</si>
  <si>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</si>
  <si>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</si>
  <si>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</si>
  <si>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</si>
  <si>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</si>
  <si>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</si>
  <si>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</si>
  <si>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</si>
  <si>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</si>
  <si>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</si>
  <si>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</si>
  <si>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</si>
  <si>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</si>
  <si>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</si>
  <si>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</si>
  <si>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</si>
  <si>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</si>
  <si>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</si>
  <si>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</si>
  <si>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</si>
  <si>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</si>
  <si>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</si>
  <si>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</si>
  <si>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</si>
  <si>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</si>
  <si>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</si>
  <si>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</si>
  <si>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</si>
  <si>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</si>
  <si>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</si>
  <si>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</si>
  <si>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</si>
  <si>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</si>
  <si>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</si>
  <si>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</si>
  <si>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</si>
  <si>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</si>
  <si>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</si>
  <si>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</si>
  <si>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</si>
  <si>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</si>
  <si>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</si>
  <si>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</si>
  <si>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</si>
  <si>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</si>
  <si>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</si>
  <si>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</si>
  <si>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</si>
  <si>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</si>
  <si>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</si>
  <si>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</si>
  <si>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</si>
  <si>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</si>
  <si>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</si>
  <si>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</si>
  <si>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</si>
  <si>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</si>
  <si>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</si>
  <si>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</si>
  <si>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</si>
  <si>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</si>
  <si>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</si>
  <si>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</si>
  <si>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</si>
  <si>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</si>
  <si>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</si>
  <si>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</si>
  <si>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</si>
  <si>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</si>
  <si>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</si>
  <si>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</si>
  <si>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</si>
  <si>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</si>
  <si>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</si>
  <si>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</si>
  <si>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</si>
  <si>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</si>
  <si>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</si>
  <si>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</si>
  <si>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</si>
  <si>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</si>
  <si>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</si>
  <si>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</si>
  <si>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</si>
  <si>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</si>
  <si>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</si>
  <si>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</si>
  <si>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</si>
  <si>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</si>
  <si>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</si>
  <si>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</si>
  <si>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</si>
  <si>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</si>
  <si>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</si>
  <si>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</si>
  <si>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</si>
  <si>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</si>
  <si>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</si>
  <si>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</si>
  <si>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</si>
  <si>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</si>
  <si>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</si>
  <si>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</si>
  <si>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</si>
  <si>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</si>
  <si>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</si>
  <si>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</si>
  <si>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</si>
  <si>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</si>
  <si>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</si>
  <si>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</si>
  <si>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</si>
  <si>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</si>
  <si>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</si>
  <si>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</si>
  <si>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</si>
  <si>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</si>
  <si>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</si>
  <si>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</si>
  <si>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</si>
  <si>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</si>
  <si>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</si>
  <si>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</si>
  <si>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</si>
  <si>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</si>
  <si>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</si>
  <si>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</si>
  <si>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</si>
  <si>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</si>
  <si>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</si>
  <si>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</si>
  <si>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</si>
  <si>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</si>
  <si>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</si>
  <si>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</si>
  <si>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</si>
  <si>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</si>
  <si>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</si>
  <si>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</si>
  <si>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</si>
  <si>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</si>
  <si>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</si>
  <si>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</si>
  <si>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</si>
  <si>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</si>
  <si>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</si>
  <si>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</si>
  <si>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</si>
  <si>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</si>
  <si>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</si>
  <si>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</si>
  <si>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</si>
  <si>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</si>
  <si>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</si>
  <si>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</si>
  <si>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</si>
  <si>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</si>
  <si>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</si>
  <si>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</si>
  <si>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</si>
  <si>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</si>
  <si>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</si>
  <si>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</si>
  <si>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</si>
  <si>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</si>
  <si>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</si>
  <si>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</si>
  <si>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</si>
  <si>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</si>
  <si>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</si>
  <si>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</si>
  <si>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</si>
  <si>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</si>
  <si>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</si>
  <si>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</si>
  <si>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</si>
  <si>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</si>
  <si>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</si>
  <si>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</si>
  <si>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</si>
  <si>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</si>
  <si>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</si>
  <si>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</si>
  <si>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</si>
  <si>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</si>
  <si>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</si>
  <si>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</si>
  <si>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</si>
  <si>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</si>
  <si>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</si>
  <si>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</si>
  <si>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</si>
  <si>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</si>
  <si>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</si>
  <si>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</si>
  <si>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</si>
  <si>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</si>
  <si>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</si>
  <si>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</si>
  <si>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</si>
  <si>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</si>
  <si>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</si>
  <si>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</si>
  <si>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</si>
  <si>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</si>
  <si>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</si>
  <si>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</si>
  <si>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</si>
  <si>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</si>
  <si>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</si>
  <si>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</si>
  <si>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</si>
  <si>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</si>
  <si>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</si>
  <si>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</si>
  <si>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</si>
  <si>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</si>
  <si>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</si>
  <si>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</si>
  <si>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</si>
  <si>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</si>
  <si>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</si>
  <si>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</si>
  <si>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</si>
  <si>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</si>
  <si>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</si>
  <si>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</si>
  <si>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</si>
  <si>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</si>
  <si>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</si>
  <si>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</si>
  <si>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</si>
  <si>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</si>
  <si>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</si>
  <si>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</si>
  <si>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</si>
  <si>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</si>
  <si>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</si>
  <si>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</si>
  <si>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</si>
  <si>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</si>
  <si>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</si>
  <si>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</si>
  <si>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</si>
  <si>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</si>
  <si>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</si>
  <si>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</si>
  <si>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</si>
  <si>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</si>
  <si>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</si>
  <si>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</si>
  <si>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</si>
  <si>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</si>
  <si>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</si>
  <si>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</si>
  <si>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</si>
  <si>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</si>
  <si>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</si>
  <si>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</si>
  <si>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</si>
  <si>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</si>
  <si>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</si>
  <si>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</si>
  <si>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</si>
  <si>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</si>
  <si>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</si>
  <si>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</si>
  <si>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</si>
  <si>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</si>
  <si>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</si>
  <si>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</si>
  <si>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</si>
  <si>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</si>
  <si>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</si>
  <si>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</si>
  <si>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</si>
  <si>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</si>
  <si>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</si>
  <si>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</si>
  <si>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</si>
  <si>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</si>
  <si>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</si>
  <si>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</si>
  <si>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</si>
  <si>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</si>
  <si>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</si>
  <si>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</si>
  <si>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</si>
  <si>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</si>
  <si>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</si>
  <si>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</si>
  <si>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</si>
  <si>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</si>
  <si>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</si>
  <si>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</si>
  <si>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</si>
  <si>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</si>
  <si>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</si>
  <si>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</si>
  <si>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</si>
  <si>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</si>
  <si>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</si>
  <si>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</si>
  <si>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</si>
  <si>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</si>
  <si>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</si>
  <si>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</si>
  <si>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</si>
  <si>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</si>
  <si>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</si>
  <si>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</si>
  <si>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</si>
  <si>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</si>
  <si>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</si>
  <si>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</si>
  <si>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</si>
  <si>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</si>
  <si>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</si>
  <si>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</si>
  <si>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</si>
  <si>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</si>
  <si>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</si>
  <si>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</si>
  <si>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</si>
  <si>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</si>
  <si>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</si>
  <si>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</si>
  <si>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</si>
  <si>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</si>
  <si>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</si>
  <si>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</si>
  <si>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</si>
  <si>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</si>
  <si>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</si>
  <si>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</si>
  <si>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</si>
  <si>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</si>
  <si>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</si>
  <si>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</si>
  <si>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</si>
  <si>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</si>
  <si>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</si>
  <si>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</si>
  <si>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</si>
  <si>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</si>
  <si>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</si>
  <si>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</si>
  <si>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</si>
  <si>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</si>
  <si>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</si>
  <si>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</si>
  <si>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</si>
  <si>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</si>
  <si>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</si>
  <si>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</si>
  <si>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</si>
  <si>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</si>
  <si>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</si>
  <si>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</si>
  <si>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</si>
  <si>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</si>
  <si>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</si>
  <si>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</si>
  <si>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</si>
  <si>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</si>
  <si>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</si>
  <si>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</si>
  <si>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</si>
  <si>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</si>
  <si>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</si>
  <si>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</si>
  <si>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</si>
  <si>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</si>
  <si>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</si>
  <si>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</si>
  <si>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</si>
  <si>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</si>
  <si>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</si>
  <si>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</si>
  <si>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</si>
  <si>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</si>
  <si>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</si>
  <si>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</si>
  <si>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</si>
  <si>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</si>
  <si>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</si>
  <si>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</si>
  <si>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</si>
  <si>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</si>
  <si>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</si>
  <si>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</si>
  <si>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</si>
  <si>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</si>
  <si>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</si>
  <si>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</si>
  <si>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</si>
  <si>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</si>
  <si>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</si>
  <si>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</si>
  <si>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</si>
  <si>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</si>
  <si>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</si>
  <si>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</si>
  <si>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</si>
  <si>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</si>
  <si>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</si>
  <si>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</si>
  <si>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</si>
  <si>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</si>
  <si>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</si>
  <si>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</si>
  <si>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</si>
  <si>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</si>
  <si>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</si>
  <si>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</si>
  <si>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</si>
  <si>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</si>
  <si>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</si>
  <si>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</si>
  <si>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</si>
  <si>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</si>
  <si>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</si>
  <si>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</si>
  <si>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</si>
  <si>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</si>
  <si>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</si>
  <si>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</si>
  <si>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</si>
  <si>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</si>
  <si>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</si>
  <si>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</si>
  <si>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</si>
  <si>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</si>
  <si>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</si>
  <si>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</si>
  <si>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</si>
  <si>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</si>
  <si>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</si>
  <si>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</si>
  <si>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</si>
  <si>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</si>
  <si>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</si>
  <si>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</si>
  <si>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</si>
  <si>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</si>
  <si>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</si>
  <si>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</si>
  <si>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</si>
  <si>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</si>
  <si>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</si>
  <si>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</si>
  <si>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</si>
  <si>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</si>
  <si>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</si>
  <si>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</si>
  <si>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</si>
  <si>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</si>
  <si>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</si>
  <si>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</si>
  <si>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</si>
  <si>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</si>
  <si>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</si>
  <si>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</si>
  <si>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</si>
  <si>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</si>
  <si>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</si>
  <si>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</si>
  <si>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</si>
  <si>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</si>
  <si>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</si>
  <si>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</si>
  <si>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</si>
  <si>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</si>
  <si>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</si>
  <si>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</si>
  <si>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</si>
  <si>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</si>
  <si>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</si>
  <si>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</si>
  <si>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</si>
  <si>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</si>
  <si>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</si>
  <si>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</si>
  <si>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</si>
  <si>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</si>
  <si>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</si>
  <si>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</si>
  <si>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</si>
  <si>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</si>
  <si>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</si>
  <si>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</si>
  <si>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</si>
  <si>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</si>
  <si>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</si>
  <si>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</si>
  <si>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</si>
  <si>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</si>
  <si>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</si>
  <si>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</si>
  <si>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</si>
  <si>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</si>
  <si>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</si>
  <si>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</si>
  <si>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</si>
  <si>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</si>
  <si>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</si>
  <si>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</si>
  <si>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</si>
  <si>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</si>
  <si>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</si>
  <si>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</si>
  <si>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</si>
  <si>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</si>
  <si>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</si>
  <si>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</si>
  <si>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</si>
  <si>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</si>
  <si>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</si>
  <si>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</si>
  <si>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</si>
  <si>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</si>
  <si>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</si>
  <si>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</si>
  <si>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</si>
  <si>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</si>
  <si>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</si>
  <si>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</si>
  <si>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</si>
  <si>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</si>
  <si>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</si>
  <si>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</si>
  <si>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</si>
  <si>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</si>
  <si>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</si>
  <si>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</si>
  <si>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</si>
  <si>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</si>
  <si>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</si>
  <si>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</si>
  <si>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</si>
  <si>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</si>
  <si>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</si>
  <si>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</si>
  <si>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</si>
  <si>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</si>
  <si>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</si>
  <si>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</si>
  <si>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</si>
  <si>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</si>
  <si>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</si>
  <si>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</si>
  <si>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</si>
  <si>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</si>
  <si>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</si>
  <si>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</si>
  <si>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</si>
  <si>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</si>
  <si>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</si>
  <si>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</si>
  <si>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</si>
  <si>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</si>
  <si>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</si>
  <si>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</si>
  <si>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</si>
  <si>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</si>
  <si>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</si>
  <si>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</si>
  <si>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</si>
  <si>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</si>
  <si>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</si>
  <si>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</si>
  <si>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</si>
  <si>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</si>
  <si>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</si>
  <si>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</si>
  <si>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</si>
  <si>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</si>
  <si>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</si>
  <si>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</si>
  <si>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</si>
  <si>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</si>
  <si>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</si>
  <si>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</si>
  <si>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</si>
  <si>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</si>
  <si>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</si>
  <si>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</si>
  <si>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</si>
  <si>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</si>
  <si>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</si>
  <si>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</si>
  <si>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</si>
  <si>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</si>
  <si>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</si>
  <si>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</si>
  <si>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</si>
  <si>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</si>
  <si>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</si>
  <si>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</si>
  <si>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</si>
  <si>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</si>
  <si>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</si>
  <si>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</si>
  <si>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</si>
  <si>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</si>
  <si>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</si>
  <si>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</si>
  <si>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</si>
  <si>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</si>
  <si>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</si>
  <si>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</si>
  <si>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</si>
  <si>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</si>
  <si>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</si>
  <si>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</si>
  <si>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</si>
  <si>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</si>
  <si>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</si>
  <si>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</si>
  <si>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</si>
  <si>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</si>
  <si>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</si>
  <si>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</si>
  <si>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</si>
  <si>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</si>
  <si>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</si>
  <si>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</si>
  <si>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</si>
  <si>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</si>
  <si>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</si>
  <si>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</si>
  <si>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</si>
  <si>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</si>
  <si>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</si>
  <si>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</si>
  <si>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</si>
  <si>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</si>
  <si>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</si>
  <si>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</si>
  <si>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</si>
  <si>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</si>
  <si>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</si>
  <si>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</si>
  <si>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</si>
  <si>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</si>
  <si>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</si>
  <si>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</si>
  <si>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</si>
  <si>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</si>
  <si>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</si>
  <si>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</si>
  <si>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</si>
  <si>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</si>
  <si>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</si>
  <si>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</si>
  <si>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</si>
  <si>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</si>
  <si>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</si>
  <si>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</si>
  <si>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</si>
  <si>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</si>
  <si>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</si>
  <si>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</si>
  <si>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</si>
  <si>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</si>
  <si>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</si>
  <si>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</si>
  <si>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</si>
  <si>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</si>
  <si>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</si>
  <si>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</si>
  <si>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</si>
  <si>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</si>
  <si>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</si>
  <si>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</si>
  <si>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</si>
  <si>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</si>
  <si>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</si>
  <si>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</si>
  <si>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</si>
  <si>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</si>
  <si>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</si>
  <si>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</si>
  <si>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</si>
  <si>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</si>
  <si>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</si>
  <si>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</si>
  <si>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</si>
  <si>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</si>
  <si>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</si>
  <si>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</si>
  <si>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</si>
  <si>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</si>
  <si>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</si>
  <si>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</si>
  <si>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</si>
  <si>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</si>
  <si>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</si>
  <si>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</si>
  <si>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</si>
  <si>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</si>
  <si>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</si>
  <si>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</si>
  <si>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</si>
  <si>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</si>
  <si>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</si>
  <si>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</si>
  <si>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</si>
  <si>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</si>
  <si>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</si>
  <si>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</si>
  <si>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</si>
  <si>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</si>
  <si>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</si>
  <si>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</si>
  <si>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</si>
  <si>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</si>
  <si>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</si>
  <si>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</si>
  <si>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</si>
  <si>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</si>
  <si>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</si>
  <si>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</si>
  <si>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</si>
  <si>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</si>
  <si>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</si>
  <si>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</si>
  <si>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</si>
  <si>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</si>
  <si>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</si>
  <si>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</si>
  <si>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</si>
  <si>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</si>
  <si>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</si>
  <si>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</si>
  <si>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</si>
  <si>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</si>
  <si>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</si>
  <si>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</si>
  <si>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</si>
  <si>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</si>
  <si>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</si>
  <si>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</si>
  <si>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</si>
  <si>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</si>
  <si>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</si>
  <si>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</si>
  <si>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</si>
  <si>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</si>
  <si>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</si>
  <si>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</si>
  <si>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</si>
  <si>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</si>
  <si>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</si>
  <si>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</si>
  <si>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</si>
  <si>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</si>
  <si>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</si>
  <si>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</si>
  <si>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</si>
  <si>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</si>
  <si>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</si>
  <si>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</si>
  <si>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</si>
  <si>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</si>
  <si>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</si>
  <si>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</si>
  <si>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</si>
  <si>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</si>
  <si>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</si>
  <si>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</si>
  <si>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</si>
  <si>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</si>
  <si>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</si>
  <si>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</si>
  <si>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</si>
  <si>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</si>
  <si>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</si>
  <si>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</si>
  <si>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</si>
  <si>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</si>
  <si>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</si>
  <si>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</si>
  <si>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</si>
  <si>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</si>
  <si>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</si>
  <si>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</si>
  <si>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</si>
  <si>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</si>
  <si>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</si>
  <si>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</si>
  <si>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</si>
  <si>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</si>
  <si>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</si>
  <si>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</si>
  <si>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</si>
  <si>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</si>
  <si>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</si>
  <si>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</si>
  <si>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</si>
  <si>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</si>
  <si>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</si>
  <si>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</si>
  <si>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</si>
  <si>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</si>
  <si>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</si>
  <si>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</si>
  <si>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</si>
  <si>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</si>
  <si>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</si>
  <si>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</si>
  <si>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</si>
  <si>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</si>
  <si>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</si>
  <si>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</si>
  <si>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</si>
  <si>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</si>
  <si>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</si>
  <si>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</si>
  <si>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</si>
  <si>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</si>
  <si>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</si>
  <si>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</si>
  <si>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</si>
  <si>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</si>
  <si>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</si>
  <si>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</si>
  <si>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</si>
  <si>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</si>
  <si>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</si>
  <si>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</si>
  <si>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</si>
  <si>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</si>
  <si>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</si>
  <si>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</si>
  <si>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</si>
  <si>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</si>
  <si>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</si>
  <si>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</si>
  <si>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</si>
  <si>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</si>
  <si>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</si>
  <si>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</si>
  <si>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</si>
  <si>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</si>
  <si>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</si>
  <si>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</si>
  <si>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</si>
  <si>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</si>
  <si>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</si>
  <si>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</si>
  <si>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</si>
  <si>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</si>
  <si>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</si>
  <si>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</si>
  <si>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</si>
  <si>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</si>
  <si>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</si>
  <si>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</si>
  <si>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</si>
  <si>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</si>
  <si>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</si>
  <si>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</si>
  <si>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</si>
  <si>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</si>
  <si>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</si>
  <si>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</si>
  <si>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</si>
  <si>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</si>
  <si>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</si>
  <si>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</si>
  <si>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</si>
  <si>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</si>
  <si>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</si>
  <si>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</si>
  <si>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</si>
  <si>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</si>
  <si>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</si>
  <si>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</si>
  <si>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</si>
  <si>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</si>
  <si>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</si>
  <si>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</si>
  <si>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</si>
  <si>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</si>
  <si>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</si>
  <si>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</si>
  <si>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</si>
  <si>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</si>
  <si>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</si>
  <si>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</si>
  <si>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</si>
  <si>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</si>
  <si>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</si>
  <si>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</si>
  <si>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</si>
  <si>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</si>
  <si>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</si>
  <si>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</si>
  <si>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</si>
  <si>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</si>
  <si>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</si>
  <si>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</si>
  <si>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</si>
  <si>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</si>
  <si>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</si>
  <si>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</si>
  <si>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</si>
  <si>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</si>
  <si>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</si>
  <si>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</si>
  <si>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</si>
  <si>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</si>
  <si>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</si>
  <si>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</si>
  <si>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</si>
  <si>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</si>
  <si>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</si>
  <si>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</si>
  <si>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</si>
  <si>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</si>
  <si>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</si>
  <si>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</si>
  <si>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</si>
  <si>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</si>
  <si>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</si>
  <si>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</si>
  <si>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</si>
  <si>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</si>
  <si>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</si>
  <si>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</si>
  <si>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</si>
  <si>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</si>
  <si>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</si>
  <si>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</si>
  <si>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</si>
  <si>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</si>
  <si>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</si>
  <si>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</si>
  <si>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</si>
  <si>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</si>
  <si>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</si>
  <si>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</si>
  <si>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</si>
  <si>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</si>
  <si>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</si>
  <si>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</si>
  <si>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</si>
  <si>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</si>
  <si>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</si>
  <si>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</si>
  <si>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</si>
  <si>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</si>
  <si>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</si>
  <si>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</si>
  <si>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</si>
  <si>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</si>
  <si>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</si>
  <si>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</si>
  <si>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</si>
  <si>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</si>
  <si>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</si>
  <si>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</si>
  <si>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</si>
  <si>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</si>
  <si>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</si>
  <si>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</si>
  <si>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</si>
  <si>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</si>
  <si>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</si>
  <si>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</si>
  <si>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</si>
  <si>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</si>
  <si>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</si>
  <si>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</si>
  <si>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</si>
  <si>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</si>
  <si>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</si>
  <si>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</si>
  <si>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</si>
  <si>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</si>
  <si>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</si>
  <si>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</si>
  <si>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</si>
  <si>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</si>
  <si>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</si>
  <si>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</si>
  <si>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</si>
  <si>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</si>
  <si>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</si>
  <si>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</si>
  <si>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</si>
  <si>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</si>
  <si>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</si>
  <si>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</si>
  <si>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</si>
  <si>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</si>
  <si>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</si>
  <si>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</si>
  <si>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</si>
  <si>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</si>
  <si>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</si>
  <si>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</si>
  <si>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</si>
  <si>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</si>
  <si>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</si>
  <si>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</si>
  <si>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</si>
  <si>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</si>
  <si>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</si>
  <si>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</si>
  <si>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</si>
  <si>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</si>
  <si>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</si>
  <si>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</si>
  <si>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</si>
  <si>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</si>
  <si>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</si>
  <si>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</si>
  <si>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</si>
  <si>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</si>
  <si>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</si>
  <si>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</si>
  <si>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</si>
  <si>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</si>
  <si>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</si>
  <si>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</si>
  <si>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</si>
  <si>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</si>
  <si>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</si>
  <si>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</si>
  <si>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</si>
  <si>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</si>
  <si>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</si>
  <si>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</si>
  <si>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</si>
  <si>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</si>
  <si>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</si>
  <si>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</si>
  <si>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</si>
  <si>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</si>
  <si>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</si>
  <si>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</si>
  <si>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</si>
  <si>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</si>
  <si>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</si>
  <si>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</si>
  <si>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</si>
  <si>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</si>
  <si>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</si>
  <si>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</si>
  <si>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</si>
  <si>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</si>
  <si>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</si>
  <si>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</si>
  <si>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</si>
  <si>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</si>
  <si>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</si>
  <si>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</si>
  <si>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</si>
  <si>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</si>
  <si>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</si>
  <si>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</si>
  <si>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</si>
  <si>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</si>
  <si>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</si>
  <si>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</si>
  <si>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</si>
  <si>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</si>
  <si>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</si>
  <si>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</si>
  <si>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</si>
  <si>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</si>
  <si>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</si>
  <si>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</si>
  <si>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</si>
  <si>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</si>
  <si>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</si>
  <si>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</si>
  <si>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</si>
  <si>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</si>
  <si>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</si>
  <si>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</si>
  <si>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</si>
  <si>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</si>
  <si>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</si>
  <si>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</si>
  <si>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</si>
  <si>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</si>
  <si>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</si>
  <si>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</si>
  <si>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</si>
  <si>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</si>
  <si>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</si>
  <si>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</si>
  <si>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</si>
  <si>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</si>
  <si>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</si>
  <si>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</si>
  <si>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</si>
  <si>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</si>
  <si>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</si>
  <si>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</si>
  <si>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</si>
  <si>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</si>
  <si>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</si>
  <si>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</si>
  <si>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</si>
  <si>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</si>
  <si>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</si>
  <si>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</si>
  <si>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</si>
  <si>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</si>
  <si>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</si>
  <si>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</si>
  <si>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</si>
  <si>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</si>
  <si>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</si>
  <si>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</si>
  <si>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</si>
  <si>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</si>
  <si>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</si>
  <si>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</si>
  <si>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</si>
  <si>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</si>
  <si>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</si>
  <si>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</si>
  <si>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</si>
  <si>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</si>
  <si>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</si>
  <si>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</si>
  <si>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</si>
  <si>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</si>
  <si>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</si>
  <si>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</si>
  <si>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</si>
  <si>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</si>
  <si>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</si>
  <si>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</si>
  <si>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</si>
  <si>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</si>
  <si>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</si>
  <si>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</si>
  <si>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</si>
  <si>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</si>
  <si>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</si>
  <si>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</si>
  <si>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</si>
  <si>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</si>
  <si>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</si>
  <si>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</si>
  <si>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</si>
  <si>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</si>
  <si>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</si>
  <si>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</si>
  <si>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</si>
  <si>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</si>
  <si>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</si>
  <si>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</si>
  <si>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</si>
  <si>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</si>
  <si>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</si>
  <si>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</si>
  <si>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</si>
  <si>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</si>
  <si>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</si>
  <si>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</si>
  <si>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</si>
  <si>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</si>
  <si>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</si>
  <si>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</si>
  <si>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</si>
  <si>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</si>
  <si>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</si>
  <si>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</si>
  <si>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</si>
  <si>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</si>
  <si>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</si>
  <si>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</si>
  <si>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</si>
  <si>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</si>
  <si>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</si>
  <si>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</si>
  <si>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</si>
  <si>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</si>
  <si>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</si>
  <si>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</si>
  <si>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</si>
  <si>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</si>
  <si>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</si>
  <si>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</si>
  <si>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</si>
  <si>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</si>
  <si>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</si>
  <si>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</si>
  <si>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</si>
  <si>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</si>
  <si>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</si>
  <si>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</si>
  <si>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</si>
  <si>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</si>
  <si>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</si>
  <si>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</si>
  <si>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</si>
  <si>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</si>
  <si>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</si>
  <si>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</si>
  <si>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</si>
  <si>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</si>
  <si>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</si>
  <si>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</si>
  <si>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</si>
  <si>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</si>
  <si>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</si>
  <si>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</si>
  <si>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</si>
  <si>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</si>
  <si>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</si>
  <si>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</si>
  <si>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</si>
  <si>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</si>
  <si>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</si>
  <si>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</si>
  <si>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</si>
  <si>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</si>
  <si>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</si>
  <si>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</si>
  <si>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</si>
  <si>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</si>
  <si>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</si>
  <si>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</si>
  <si>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</si>
  <si>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</si>
  <si>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</si>
  <si>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</si>
  <si>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</si>
  <si>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</si>
  <si>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</si>
  <si>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</si>
  <si>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</si>
  <si>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</si>
  <si>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</si>
  <si>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</si>
  <si>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</si>
  <si>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</si>
  <si>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</si>
  <si>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</si>
  <si>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</si>
  <si>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</si>
  <si>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</si>
  <si>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</si>
  <si>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</si>
  <si>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</si>
  <si>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</si>
  <si>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</si>
  <si>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</si>
  <si>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</si>
  <si>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</si>
  <si>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</si>
  <si>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</si>
  <si>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</si>
  <si>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</si>
  <si>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</si>
  <si>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</si>
  <si>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</si>
  <si>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</si>
  <si>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</si>
  <si>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</si>
  <si>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</si>
  <si>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</si>
  <si>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</si>
  <si>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</si>
  <si>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</si>
  <si>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</si>
  <si>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</si>
  <si>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</si>
  <si>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</si>
  <si>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</si>
  <si>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</si>
  <si>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</si>
  <si>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</si>
  <si>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</si>
  <si>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</si>
  <si>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</si>
  <si>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</si>
  <si>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</si>
  <si>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</si>
  <si>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</si>
  <si>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</si>
  <si>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</si>
  <si>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</si>
  <si>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</si>
  <si>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</si>
  <si>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</si>
  <si>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</si>
  <si>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</si>
  <si>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</si>
  <si>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</si>
  <si>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</si>
  <si>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</si>
  <si>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</si>
  <si>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</si>
  <si>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</si>
  <si>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</si>
  <si>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</si>
  <si>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</si>
  <si>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</si>
  <si>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</si>
  <si>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</si>
  <si>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</si>
  <si>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</si>
  <si>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</si>
  <si>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</si>
  <si>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</si>
  <si>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</si>
  <si>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</si>
  <si>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</si>
  <si>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</si>
  <si>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</si>
  <si>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</si>
  <si>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</si>
  <si>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</si>
  <si>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</si>
  <si>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</si>
  <si>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</si>
  <si>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</si>
  <si>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</si>
  <si>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</si>
  <si>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</si>
  <si>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</si>
  <si>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</si>
  <si>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</si>
  <si>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</si>
  <si>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</si>
  <si>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</si>
  <si>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</si>
  <si>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</si>
  <si>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</si>
  <si>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</si>
  <si>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</si>
  <si>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</si>
  <si>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</si>
  <si>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</si>
  <si>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</si>
  <si>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</si>
  <si>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</si>
  <si>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</si>
  <si>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</si>
  <si>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</si>
  <si>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</si>
  <si>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</si>
  <si>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</si>
  <si>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</si>
  <si>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</si>
  <si>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</si>
  <si>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</si>
  <si>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</si>
  <si>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</si>
  <si>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</si>
  <si>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</si>
  <si>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</si>
  <si>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</si>
  <si>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</si>
  <si>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</si>
  <si>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</si>
  <si>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</si>
  <si>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</si>
  <si>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</si>
  <si>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</si>
  <si>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</si>
  <si>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</si>
  <si>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</si>
  <si>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</si>
  <si>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</si>
  <si>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</si>
  <si>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</si>
  <si>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</si>
  <si>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</si>
  <si>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</si>
  <si>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</si>
  <si>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</si>
  <si>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</si>
  <si>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</si>
  <si>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</si>
  <si>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</si>
  <si>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</si>
  <si>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</si>
  <si>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</si>
  <si>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</si>
  <si>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</si>
  <si>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</si>
  <si>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</si>
  <si>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</si>
  <si>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</si>
  <si>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</si>
  <si>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</si>
  <si>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</si>
  <si>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</si>
  <si>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</si>
  <si>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</si>
  <si>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</si>
  <si>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</si>
  <si>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</si>
  <si>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</si>
  <si>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</si>
  <si>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</si>
  <si>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</si>
  <si>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</si>
  <si>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</si>
  <si>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</si>
  <si>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</si>
  <si>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</si>
  <si>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</si>
  <si>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</si>
  <si>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</si>
  <si>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</si>
  <si>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</si>
  <si>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</si>
  <si>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</si>
  <si>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</si>
  <si>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</si>
  <si>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</si>
  <si>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</si>
  <si>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</si>
  <si>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</si>
  <si>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</si>
  <si>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</si>
  <si>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</si>
  <si>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</si>
  <si>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</si>
  <si>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</si>
  <si>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</si>
  <si>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</si>
  <si>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</si>
  <si>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</si>
  <si>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</si>
  <si>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</si>
  <si>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</si>
  <si>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</si>
  <si>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</si>
  <si>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</si>
  <si>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</si>
  <si>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</si>
  <si>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</si>
  <si>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</si>
  <si>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</si>
  <si>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</si>
  <si>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</si>
  <si>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</si>
  <si>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</si>
  <si>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</si>
  <si>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</si>
  <si>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</si>
  <si>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</si>
  <si>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</si>
  <si>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</si>
  <si>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</si>
  <si>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</si>
  <si>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</si>
  <si>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</si>
  <si>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</si>
  <si>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</si>
  <si>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</si>
  <si>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</si>
  <si>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</si>
  <si>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</si>
  <si>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</si>
  <si>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</si>
  <si>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</si>
  <si>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</si>
  <si>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</si>
  <si>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</si>
  <si>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</si>
  <si>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</si>
  <si>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</si>
  <si>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</si>
  <si>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</si>
  <si>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</si>
  <si>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</si>
  <si>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</si>
  <si>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</si>
  <si>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</si>
  <si>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</si>
  <si>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</si>
  <si>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</si>
  <si>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</si>
  <si>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</si>
  <si>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</si>
  <si>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</si>
  <si>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</si>
  <si>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</si>
  <si>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</si>
  <si>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</si>
  <si>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</si>
  <si>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</si>
  <si>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</si>
  <si>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</si>
  <si>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</si>
  <si>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</si>
  <si>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</si>
  <si>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</si>
  <si>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</si>
  <si>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</si>
  <si>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</si>
  <si>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</si>
  <si>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</si>
  <si>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</si>
  <si>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</si>
  <si>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</si>
  <si>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</si>
  <si>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</si>
  <si>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</si>
  <si>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</si>
  <si>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</si>
  <si>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</si>
  <si>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</si>
  <si>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</si>
  <si>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</si>
  <si>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</si>
  <si>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</si>
  <si>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</si>
  <si>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</si>
  <si>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</si>
  <si>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</si>
  <si>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</si>
  <si>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</si>
  <si>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</si>
  <si>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</si>
  <si>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</si>
  <si>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</si>
  <si>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</si>
  <si>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</si>
  <si>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</si>
  <si>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</si>
  <si>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</si>
  <si>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</si>
  <si>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</si>
  <si>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</si>
  <si>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</si>
  <si>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</si>
  <si>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</si>
  <si>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</si>
  <si>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</si>
  <si>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</si>
  <si>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</si>
  <si>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</si>
  <si>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</si>
  <si>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</si>
  <si>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</si>
  <si>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</si>
  <si>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</si>
  <si>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</si>
  <si>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</si>
  <si>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</si>
  <si>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</si>
  <si>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</si>
  <si>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</si>
  <si>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</si>
  <si>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</si>
  <si>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</si>
  <si>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</si>
  <si>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</si>
  <si>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</si>
  <si>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</si>
  <si>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</si>
  <si>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</si>
  <si>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</si>
  <si>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</si>
  <si>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</si>
  <si>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</si>
  <si>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</si>
  <si>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</si>
  <si>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</si>
  <si>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</si>
  <si>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</si>
  <si>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</si>
  <si>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</si>
  <si>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</si>
  <si>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</si>
  <si>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</si>
  <si>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</si>
  <si>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</si>
  <si>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</si>
  <si>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</si>
  <si>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</si>
  <si>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</si>
  <si>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</si>
  <si>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</si>
  <si>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</si>
  <si>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</si>
  <si>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</si>
  <si>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</si>
  <si>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</si>
  <si>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</si>
  <si>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</si>
  <si>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</si>
  <si>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</si>
  <si>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</si>
  <si>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</si>
  <si>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</si>
  <si>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</si>
  <si>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</si>
  <si>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</si>
  <si>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</si>
  <si>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</si>
  <si>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</si>
  <si>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</si>
  <si>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</si>
  <si>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</si>
  <si>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</si>
  <si>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</si>
  <si>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</si>
  <si>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</si>
  <si>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</si>
  <si>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</si>
  <si>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</si>
  <si>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</si>
  <si>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</si>
  <si>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</si>
  <si>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</si>
  <si>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</si>
  <si>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</si>
  <si>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</si>
  <si>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</si>
  <si>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</si>
  <si>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</si>
  <si>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</si>
  <si>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</si>
  <si>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</si>
  <si>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</si>
  <si>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</si>
  <si>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</si>
  <si>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</si>
  <si>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</si>
  <si>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</si>
  <si>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</si>
  <si>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</si>
  <si>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</si>
  <si>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</si>
  <si>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</si>
  <si>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</si>
  <si>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</si>
  <si>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</si>
  <si>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</si>
  <si>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</si>
  <si>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</si>
  <si>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</si>
  <si>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</si>
  <si>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</si>
  <si>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</si>
  <si>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</si>
  <si>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</si>
  <si>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</si>
  <si>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</si>
  <si>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</si>
  <si>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</si>
  <si>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</si>
  <si>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</si>
  <si>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</si>
  <si>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</si>
  <si>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</si>
  <si>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</si>
  <si>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</si>
  <si>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</si>
  <si>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</si>
  <si>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</si>
  <si>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</si>
  <si>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</si>
  <si>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</si>
  <si>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</si>
  <si>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</si>
  <si>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</si>
  <si>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</si>
  <si>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</si>
  <si>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</si>
  <si>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</si>
  <si>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</si>
  <si>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</si>
  <si>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</si>
  <si>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</si>
  <si>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</si>
  <si>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</si>
  <si>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</si>
  <si>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</si>
  <si>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</si>
  <si>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</si>
  <si>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</si>
  <si>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</si>
  <si>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</si>
  <si>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</si>
  <si>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</si>
  <si>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</si>
  <si>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</si>
  <si>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</si>
  <si>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</si>
  <si>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</si>
  <si>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</si>
  <si>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</si>
  <si>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</si>
  <si>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</si>
  <si>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</si>
  <si>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</si>
  <si>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</si>
  <si>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</si>
  <si>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</si>
  <si>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</si>
  <si>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</si>
  <si>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</si>
  <si>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</si>
  <si>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</si>
  <si>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</si>
  <si>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</si>
  <si>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</si>
  <si>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</si>
  <si>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</si>
  <si>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</si>
  <si>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</si>
  <si>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</si>
  <si>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</si>
  <si>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</si>
  <si>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</si>
  <si>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</si>
  <si>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</si>
  <si>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</si>
  <si>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</si>
  <si>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</si>
  <si>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</si>
  <si>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</si>
  <si>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</si>
  <si>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</si>
  <si>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</si>
  <si>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</si>
  <si>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</si>
  <si>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</si>
  <si>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</si>
  <si>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</si>
  <si>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</si>
  <si>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</si>
  <si>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</si>
  <si>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</si>
  <si>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</si>
  <si>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</si>
  <si>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</si>
  <si>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</si>
  <si>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</si>
  <si>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</si>
  <si>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</si>
  <si>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</si>
  <si>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</si>
  <si>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</si>
  <si>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</si>
  <si>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</si>
  <si>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</si>
  <si>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</si>
  <si>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</si>
  <si>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</si>
  <si>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</si>
  <si>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</si>
  <si>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</si>
  <si>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</si>
  <si>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</si>
  <si>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</si>
  <si>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</si>
  <si>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</si>
  <si>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</si>
  <si>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</si>
  <si>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</si>
  <si>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</si>
  <si>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</si>
  <si>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</si>
  <si>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</si>
  <si>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</si>
  <si>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</si>
  <si>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</si>
  <si>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</si>
  <si>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</si>
  <si>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</si>
  <si>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</si>
  <si>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</si>
  <si>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</si>
  <si>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</si>
  <si>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</si>
  <si>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</si>
  <si>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</si>
  <si>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</si>
  <si>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</si>
  <si>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</si>
  <si>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</si>
  <si>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</si>
  <si>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</si>
  <si>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</si>
  <si>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</si>
  <si>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</si>
  <si>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</si>
  <si>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</si>
  <si>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</si>
  <si>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</si>
  <si>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</si>
  <si>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</si>
  <si>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</si>
  <si>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</si>
  <si>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</si>
  <si>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</si>
  <si>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</si>
  <si>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</si>
  <si>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</si>
  <si>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</si>
  <si>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</si>
  <si>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</si>
  <si>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</si>
  <si>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</si>
  <si>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</si>
  <si>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</si>
  <si>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</si>
  <si>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</si>
  <si>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</si>
  <si>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</si>
  <si>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</si>
  <si>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</si>
  <si>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</si>
  <si>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</si>
  <si>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</si>
  <si>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</si>
  <si>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</si>
  <si>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</si>
  <si>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</si>
  <si>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</si>
  <si>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</si>
  <si>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</si>
  <si>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</si>
  <si>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</si>
  <si>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</si>
  <si>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</si>
  <si>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</si>
  <si>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</si>
  <si>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</si>
  <si>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</si>
  <si>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</si>
  <si>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</si>
  <si>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</si>
  <si>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</si>
  <si>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</si>
  <si>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</si>
  <si>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</si>
  <si>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</si>
  <si>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</si>
  <si>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</si>
  <si>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</si>
  <si>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</si>
  <si>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</si>
  <si>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</si>
  <si>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</si>
  <si>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</si>
  <si>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</si>
  <si>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</si>
  <si>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</si>
  <si>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</si>
  <si>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</si>
  <si>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</si>
  <si>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</si>
  <si>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</si>
  <si>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</si>
  <si>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</si>
  <si>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</si>
  <si>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</si>
  <si>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</si>
  <si>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</si>
  <si>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</si>
  <si>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</si>
  <si>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</si>
  <si>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</si>
  <si>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</si>
  <si>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</si>
  <si>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</si>
  <si>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</si>
  <si>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</si>
  <si>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</si>
  <si>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</si>
  <si>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</si>
  <si>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</si>
  <si>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</si>
  <si>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</si>
  <si>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</si>
  <si>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</si>
  <si>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</si>
  <si>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</si>
  <si>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</si>
  <si>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</si>
  <si>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</si>
  <si>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</si>
  <si>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</si>
  <si>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</si>
  <si>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</si>
  <si>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</si>
  <si>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</si>
  <si>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</si>
  <si>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</si>
  <si>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</si>
  <si>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</si>
  <si>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</si>
  <si>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</si>
  <si>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</si>
  <si>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</si>
  <si>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</si>
  <si>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</si>
  <si>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</si>
  <si>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</si>
  <si>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</si>
  <si>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</si>
  <si>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</si>
  <si>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</si>
  <si>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</si>
  <si>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</si>
  <si>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</si>
  <si>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</si>
  <si>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</si>
  <si>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</si>
  <si>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</si>
  <si>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</si>
  <si>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</si>
  <si>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</si>
  <si>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</si>
  <si>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</si>
  <si>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</si>
  <si>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</si>
  <si>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</si>
  <si>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</si>
  <si>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</si>
  <si>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</si>
  <si>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</si>
  <si>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</si>
  <si>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</si>
  <si>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</si>
  <si>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</si>
  <si>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</si>
  <si>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</si>
  <si>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</si>
  <si>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</si>
  <si>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</si>
  <si>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</si>
  <si>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</si>
  <si>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</si>
  <si>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</si>
  <si>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</si>
  <si>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</si>
  <si>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</si>
  <si>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</si>
  <si>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</si>
  <si>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</si>
  <si>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</si>
  <si>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</si>
  <si>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</si>
  <si>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</si>
  <si>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</si>
  <si>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</si>
  <si>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</si>
  <si>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</si>
  <si>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</si>
  <si>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</si>
  <si>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</si>
  <si>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</si>
  <si>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</si>
  <si>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</si>
  <si>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</si>
  <si>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</si>
  <si>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</si>
  <si>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</si>
  <si>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</si>
  <si>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</si>
  <si>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</si>
  <si>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</si>
  <si>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</si>
  <si>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</si>
  <si>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</si>
  <si>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</si>
  <si>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</si>
  <si>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</si>
  <si>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</si>
  <si>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</si>
  <si>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</si>
  <si>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</si>
  <si>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</si>
  <si>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</si>
  <si>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</si>
  <si>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</si>
  <si>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</si>
  <si>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</si>
  <si>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</si>
  <si>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</si>
  <si>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</si>
  <si>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</si>
  <si>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</si>
  <si>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</si>
  <si>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</si>
  <si>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</si>
  <si>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</si>
  <si>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</si>
  <si>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</si>
  <si>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</si>
  <si>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</si>
  <si>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</si>
  <si>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</si>
  <si>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</si>
  <si>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</si>
  <si>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</si>
  <si>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</si>
  <si>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</si>
  <si>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</si>
  <si>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</si>
  <si>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</si>
  <si>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</si>
  <si>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</si>
  <si>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</si>
  <si>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</si>
  <si>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</si>
  <si>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</si>
  <si>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</si>
  <si>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</si>
  <si>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</si>
  <si>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</si>
  <si>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</si>
  <si>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</si>
  <si>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</si>
  <si>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</si>
  <si>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</si>
  <si>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</si>
  <si>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</si>
  <si>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</si>
  <si>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</si>
  <si>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</si>
  <si>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</si>
  <si>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</si>
  <si>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</si>
  <si>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</si>
  <si>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</si>
  <si>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</si>
  <si>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</si>
  <si>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</si>
  <si>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</si>
  <si>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</si>
  <si>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</si>
  <si>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</si>
  <si>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</si>
  <si>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</si>
  <si>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</si>
  <si>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</si>
  <si>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</si>
  <si>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</si>
  <si>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</si>
  <si>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</si>
  <si>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</si>
  <si>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</si>
  <si>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</si>
  <si>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</si>
  <si>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</si>
  <si>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</si>
  <si>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</si>
  <si>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</si>
  <si>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</si>
  <si>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</si>
  <si>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</si>
  <si>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</si>
  <si>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</si>
  <si>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</si>
  <si>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</si>
  <si>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</si>
  <si>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</si>
  <si>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</si>
  <si>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</si>
  <si>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</si>
  <si>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</si>
  <si>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</si>
  <si>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</si>
  <si>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</si>
  <si>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</si>
  <si>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</si>
  <si>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</si>
  <si>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</si>
  <si>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</si>
  <si>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</si>
  <si>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</si>
  <si>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</si>
  <si>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</si>
  <si>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</si>
  <si>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</si>
  <si>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</si>
  <si>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</si>
  <si>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</si>
  <si>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</si>
  <si>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</si>
  <si>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</si>
  <si>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</si>
  <si>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</si>
  <si>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</si>
  <si>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</si>
  <si>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</si>
  <si>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</si>
  <si>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</si>
  <si>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</si>
  <si>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</si>
  <si>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</si>
  <si>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</si>
  <si>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</si>
  <si>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</si>
  <si>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</si>
  <si>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</si>
  <si>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</si>
  <si>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</si>
  <si>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</si>
  <si>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</si>
  <si>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</si>
  <si>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</si>
  <si>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</si>
  <si>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</si>
  <si>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</si>
  <si>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</si>
  <si>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</si>
  <si>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</si>
  <si>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</si>
  <si>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</si>
  <si>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</si>
  <si>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</si>
  <si>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</si>
  <si>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</si>
  <si>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</si>
  <si>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</si>
  <si>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</si>
  <si>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</si>
  <si>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</si>
  <si>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</si>
  <si>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</si>
  <si>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</si>
  <si>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</si>
  <si>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</si>
  <si>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</si>
  <si>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</si>
  <si>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</si>
  <si>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</si>
  <si>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</si>
  <si>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</si>
  <si>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</si>
  <si>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</si>
  <si>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</si>
  <si>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</si>
  <si>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</si>
  <si>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</si>
  <si>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</si>
  <si>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</si>
  <si>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</si>
  <si>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</si>
  <si>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</si>
  <si>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</si>
  <si>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</si>
  <si>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</si>
  <si>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</si>
  <si>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</si>
  <si>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</si>
  <si>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</si>
  <si>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</si>
  <si>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</si>
  <si>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</si>
  <si>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</si>
  <si>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</si>
  <si>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</si>
  <si>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</si>
  <si>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</si>
  <si>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</si>
  <si>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</si>
  <si>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</si>
  <si>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</si>
  <si>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</si>
  <si>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</si>
  <si>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</si>
  <si>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</si>
  <si>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</si>
  <si>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</si>
  <si>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</si>
  <si>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</si>
  <si>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</si>
  <si>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</si>
  <si>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</si>
  <si>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</si>
  <si>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</si>
  <si>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</si>
  <si>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</si>
  <si>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</si>
  <si>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</si>
  <si>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</si>
  <si>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</si>
  <si>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</si>
  <si>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</si>
  <si>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</si>
  <si>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</si>
  <si>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</si>
  <si>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</si>
  <si>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</si>
  <si>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</si>
  <si>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</si>
  <si>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</si>
  <si>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</si>
  <si>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</si>
  <si>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</si>
  <si>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</si>
  <si>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</si>
  <si>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</si>
  <si>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</si>
  <si>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</si>
  <si>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</si>
  <si>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</si>
  <si>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</si>
  <si>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</si>
  <si>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</si>
  <si>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</si>
  <si>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</si>
  <si>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</si>
  <si>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</si>
  <si>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</si>
  <si>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</si>
  <si>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</si>
  <si>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</si>
  <si>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</si>
  <si>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</si>
  <si>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</si>
  <si>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</si>
  <si>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</si>
  <si>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</si>
  <si>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</si>
  <si>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</si>
  <si>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</si>
  <si>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</si>
  <si>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</si>
  <si>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</si>
  <si>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</si>
  <si>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</si>
  <si>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</si>
  <si>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</si>
  <si>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</si>
  <si>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</si>
  <si>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</si>
  <si>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</si>
  <si>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</si>
  <si>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</si>
  <si>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</si>
  <si>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</si>
  <si>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</si>
  <si>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</si>
  <si>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</si>
  <si>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</si>
  <si>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</si>
  <si>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</si>
  <si>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</si>
  <si>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</si>
  <si>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</si>
  <si>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</si>
  <si>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</si>
  <si>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</si>
  <si>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</si>
  <si>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</si>
  <si>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</si>
  <si>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</si>
  <si>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</si>
  <si>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</si>
  <si>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</si>
  <si>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</si>
  <si>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</si>
  <si>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</si>
  <si>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</si>
  <si>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</si>
  <si>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</si>
  <si>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</si>
  <si>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</si>
  <si>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</si>
  <si>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</si>
  <si>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</si>
  <si>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</si>
  <si>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</si>
  <si>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</si>
  <si>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</si>
  <si>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</si>
  <si>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</si>
  <si>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</si>
  <si>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</si>
  <si>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</si>
  <si>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</si>
  <si>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</si>
  <si>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</si>
  <si>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</si>
  <si>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</si>
  <si>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</si>
  <si>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</si>
  <si>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</si>
  <si>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</si>
  <si>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</si>
  <si>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</si>
  <si>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</si>
  <si>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</si>
  <si>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</si>
  <si>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</si>
  <si>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</si>
  <si>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</si>
  <si>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</si>
  <si>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</si>
  <si>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</si>
  <si>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</si>
  <si>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</si>
  <si>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</si>
  <si>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</si>
  <si>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</si>
  <si>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</si>
  <si>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</si>
  <si>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</si>
  <si>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</si>
  <si>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</si>
  <si>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</si>
  <si>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</si>
  <si>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</si>
  <si>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</si>
  <si>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</si>
  <si>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</si>
  <si>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</si>
  <si>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</si>
  <si>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</si>
  <si>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</si>
  <si>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</si>
  <si>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</si>
  <si>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</si>
  <si>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</si>
  <si>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</si>
  <si>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</si>
  <si>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</si>
  <si>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</si>
  <si>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</si>
  <si>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</si>
  <si>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</si>
  <si>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</si>
  <si>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</si>
  <si>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</si>
  <si>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</si>
  <si>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</si>
  <si>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</si>
  <si>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</si>
  <si>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</si>
  <si>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</si>
  <si>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</si>
  <si>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</si>
  <si>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</si>
  <si>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</si>
  <si>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</si>
  <si>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</si>
  <si>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</si>
  <si>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</si>
  <si>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</si>
  <si>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</si>
  <si>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</si>
  <si>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</si>
  <si>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</si>
  <si>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</si>
  <si>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</si>
  <si>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</si>
  <si>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</si>
  <si>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</si>
  <si>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</si>
  <si>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</si>
  <si>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</si>
  <si>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</si>
  <si>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</si>
  <si>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</si>
  <si>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</si>
  <si>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</si>
  <si>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</si>
  <si>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</si>
  <si>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</si>
  <si>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</si>
  <si>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</si>
  <si>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</si>
  <si>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</si>
  <si>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</si>
  <si>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</si>
  <si>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</si>
  <si>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</si>
  <si>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</si>
  <si>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</si>
  <si>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</si>
  <si>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</si>
  <si>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</si>
  <si>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</si>
  <si>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</si>
  <si>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</si>
  <si>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</si>
  <si>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</si>
  <si>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</si>
  <si>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</si>
  <si>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</si>
  <si>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</si>
  <si>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</si>
  <si>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</si>
  <si>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</si>
  <si>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</si>
  <si>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</si>
  <si>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</si>
  <si>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</si>
  <si>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</si>
  <si>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</si>
  <si>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</si>
  <si>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</si>
  <si>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</si>
  <si>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</si>
  <si>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</si>
  <si>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</si>
  <si>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</si>
  <si>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</si>
  <si>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</si>
  <si>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</si>
  <si>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</si>
  <si>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</si>
  <si>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</si>
  <si>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</si>
  <si>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</si>
  <si>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</si>
  <si>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</si>
  <si>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</si>
  <si>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</si>
  <si>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</si>
  <si>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</si>
  <si>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</si>
  <si>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</si>
  <si>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</si>
  <si>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</si>
  <si>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</si>
  <si>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</si>
  <si>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</si>
  <si>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</si>
  <si>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</si>
  <si>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</si>
  <si>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</si>
  <si>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</si>
  <si>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</si>
  <si>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</si>
  <si>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</si>
  <si>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</si>
  <si>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</si>
  <si>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</si>
  <si>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</si>
  <si>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</si>
  <si>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</si>
  <si>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</si>
  <si>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</si>
  <si>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</si>
  <si>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</si>
  <si>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</si>
  <si>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</si>
  <si>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</si>
  <si>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</si>
  <si>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</si>
  <si>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</si>
  <si>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</si>
  <si>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</si>
  <si>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</si>
  <si>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</si>
  <si>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</si>
  <si>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</si>
  <si>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</si>
  <si>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</si>
  <si>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</si>
  <si>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</si>
  <si>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</si>
  <si>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</si>
  <si>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</si>
  <si>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</si>
  <si>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</si>
  <si>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</si>
  <si>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</si>
  <si>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</si>
  <si>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</si>
  <si>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</si>
  <si>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</si>
  <si>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</si>
  <si>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</si>
  <si>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</si>
  <si>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</si>
  <si>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</si>
  <si>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</si>
  <si>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</si>
  <si>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</si>
  <si>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</si>
  <si>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</si>
  <si>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</si>
  <si>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</si>
  <si>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</si>
  <si>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</si>
  <si>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</si>
  <si>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</si>
  <si>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</si>
  <si>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</si>
  <si>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</si>
  <si>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</si>
  <si>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</si>
  <si>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</si>
  <si>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</si>
  <si>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</si>
  <si>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</si>
  <si>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</si>
  <si>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</si>
  <si>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</si>
  <si>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</si>
  <si>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</si>
  <si>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</si>
  <si>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</si>
  <si>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</si>
  <si>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</si>
  <si>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</si>
  <si>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</si>
  <si>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</si>
  <si>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</si>
  <si>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</si>
  <si>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</si>
  <si>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</si>
  <si>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</si>
  <si>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</si>
  <si>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</si>
  <si>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</si>
  <si>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</si>
  <si>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</si>
  <si>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</si>
  <si>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</si>
  <si>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</si>
  <si>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</si>
  <si>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</si>
  <si>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</si>
  <si>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</si>
  <si>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</si>
  <si>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</si>
  <si>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</si>
  <si>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</si>
  <si>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</si>
  <si>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</si>
  <si>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</si>
  <si>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</si>
  <si>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</si>
  <si>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</si>
  <si>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</si>
  <si>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</si>
  <si>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</si>
  <si>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</si>
  <si>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</si>
  <si>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</si>
  <si>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</si>
  <si>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</si>
  <si>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</si>
  <si>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</si>
  <si>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</si>
  <si>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</si>
  <si>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</si>
  <si>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</si>
  <si>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</si>
  <si>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</si>
  <si>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</si>
  <si>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</si>
  <si>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</si>
  <si>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</si>
  <si>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</si>
  <si>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</si>
  <si>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</si>
  <si>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</si>
  <si>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</si>
  <si>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</si>
  <si>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</si>
  <si>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</si>
  <si>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</si>
  <si>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</si>
  <si>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</si>
  <si>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</si>
  <si>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</si>
  <si>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</si>
  <si>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</si>
  <si>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</si>
  <si>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</si>
  <si>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</si>
  <si>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</si>
  <si>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</si>
  <si>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</si>
  <si>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</si>
  <si>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</si>
  <si>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</si>
  <si>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</si>
  <si>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</si>
  <si>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</si>
  <si>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</si>
  <si>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</si>
  <si>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</si>
  <si>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</si>
  <si>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</si>
  <si>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</si>
  <si>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</si>
  <si>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</si>
  <si>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</si>
  <si>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</si>
  <si>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</si>
  <si>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</si>
  <si>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</si>
  <si>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</si>
  <si>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</si>
  <si>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</si>
  <si>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</si>
  <si>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</si>
  <si>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</si>
  <si>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</si>
  <si>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</si>
  <si>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</si>
  <si>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</si>
  <si>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</si>
  <si>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</si>
  <si>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</si>
  <si>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</si>
  <si>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</si>
  <si>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</si>
  <si>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</si>
  <si>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</si>
  <si>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</si>
  <si>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</si>
  <si>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</si>
  <si>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</si>
  <si>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</si>
  <si>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</si>
  <si>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</si>
  <si>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</si>
  <si>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</si>
  <si>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</si>
  <si>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</si>
  <si>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</si>
  <si>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</si>
  <si>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</si>
  <si>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</si>
  <si>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</si>
  <si>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</si>
  <si>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</si>
  <si>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</si>
  <si>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</si>
  <si>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</si>
  <si>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</si>
  <si>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</si>
  <si>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</si>
  <si>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</si>
  <si>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</si>
  <si>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</si>
  <si>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</si>
  <si>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</si>
  <si>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</si>
  <si>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</si>
  <si>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</si>
  <si>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</si>
  <si>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</si>
  <si>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</si>
  <si>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</si>
  <si>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</si>
  <si>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</si>
  <si>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</si>
  <si>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</si>
  <si>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</si>
  <si>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</si>
  <si>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</si>
  <si>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</si>
  <si>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</si>
  <si>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</si>
  <si>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</si>
  <si>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</si>
  <si>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</si>
  <si>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</si>
  <si>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</si>
  <si>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</si>
  <si>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</si>
  <si>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</si>
  <si>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</si>
  <si>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</si>
  <si>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</si>
  <si>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</si>
  <si>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</si>
  <si>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</si>
  <si>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</si>
  <si>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</si>
  <si>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</si>
  <si>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</si>
  <si>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</si>
  <si>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</si>
  <si>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</si>
  <si>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</si>
  <si>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</si>
  <si>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</si>
  <si>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</si>
  <si>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</si>
  <si>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</si>
  <si>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</si>
  <si>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</si>
  <si>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</si>
  <si>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</si>
  <si>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</si>
  <si>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</si>
  <si>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</si>
  <si>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</si>
  <si>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</si>
  <si>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</si>
  <si>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</si>
  <si>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</si>
  <si>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</si>
  <si>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</si>
  <si>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</si>
  <si>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</si>
  <si>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</si>
  <si>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</si>
  <si>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</si>
  <si>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</si>
  <si>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</si>
  <si>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</si>
  <si>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</si>
  <si>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</si>
  <si>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</si>
  <si>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</si>
  <si>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</si>
  <si>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</si>
  <si>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</si>
  <si>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</si>
  <si>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</si>
  <si>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</si>
  <si>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</si>
  <si>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</si>
  <si>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</si>
  <si>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</si>
  <si>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</si>
  <si>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</si>
  <si>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</si>
  <si>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</si>
  <si>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</si>
  <si>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</si>
  <si>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</si>
  <si>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</si>
  <si>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</si>
  <si>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</si>
  <si>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</si>
  <si>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</si>
  <si>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</si>
  <si>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</si>
  <si>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</si>
  <si>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</si>
  <si>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</si>
  <si>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</si>
  <si>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</si>
  <si>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</si>
  <si>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</si>
  <si>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</si>
  <si>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</si>
  <si>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</si>
  <si>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</si>
  <si>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</si>
  <si>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</si>
  <si>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</si>
  <si>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</si>
  <si>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</si>
  <si>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</si>
  <si>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</si>
  <si>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</si>
  <si>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</si>
  <si>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</si>
  <si>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</si>
  <si>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</si>
  <si>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</si>
  <si>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</si>
  <si>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</si>
  <si>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</si>
  <si>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</si>
  <si>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</si>
  <si>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</si>
  <si>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</si>
  <si>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</si>
  <si>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</si>
  <si>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</si>
  <si>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</si>
  <si>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</si>
  <si>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</si>
  <si>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</si>
  <si>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</si>
  <si>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</si>
  <si>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</si>
  <si>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</si>
  <si>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</si>
  <si>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</si>
  <si>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</si>
  <si>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</si>
  <si>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</si>
  <si>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</si>
  <si>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</si>
  <si>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</si>
  <si>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</si>
  <si>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</si>
  <si>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</si>
  <si>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</si>
  <si>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</si>
  <si>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</si>
  <si>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</si>
  <si>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</si>
  <si>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</si>
  <si>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</si>
  <si>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</si>
  <si>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</si>
  <si>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</si>
  <si>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</si>
  <si>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</si>
  <si>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</si>
  <si>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</si>
  <si>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</si>
  <si>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</si>
  <si>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</si>
  <si>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</si>
  <si>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</si>
  <si>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</si>
  <si>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</si>
  <si>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</si>
  <si>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</si>
  <si>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</si>
  <si>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</si>
  <si>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</si>
  <si>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</si>
  <si>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</si>
  <si>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</si>
  <si>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</si>
  <si>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</si>
  <si>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</si>
  <si>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</si>
  <si>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</si>
  <si>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</si>
  <si>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</si>
  <si>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</si>
  <si>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</si>
  <si>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</si>
  <si>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</si>
  <si>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</si>
  <si>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</si>
  <si>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</si>
  <si>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</si>
  <si>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</si>
  <si>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</si>
  <si>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</si>
  <si>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</si>
  <si>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</si>
  <si>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</si>
  <si>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</si>
  <si>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</si>
  <si>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</si>
  <si>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</si>
  <si>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</si>
  <si>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</si>
  <si>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</si>
  <si>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</si>
  <si>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</si>
  <si>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</si>
  <si>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</si>
  <si>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</si>
  <si>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</si>
  <si>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</si>
  <si>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</si>
  <si>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</si>
  <si>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</si>
  <si>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</si>
  <si>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</si>
  <si>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</si>
  <si>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</si>
  <si>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</si>
  <si>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</si>
  <si>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</si>
  <si>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</si>
  <si>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</si>
  <si>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</si>
  <si>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</si>
  <si>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</si>
  <si>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</si>
  <si>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</si>
  <si>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</si>
  <si>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</si>
  <si>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</si>
  <si>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</si>
  <si>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</si>
  <si>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</si>
  <si>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</si>
  <si>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</si>
  <si>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</si>
  <si>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</si>
  <si>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</si>
  <si>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</si>
  <si>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</si>
  <si>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</si>
  <si>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</si>
  <si>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</si>
  <si>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</si>
  <si>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</si>
  <si>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</si>
  <si>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</si>
  <si>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</si>
  <si>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</si>
  <si>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</si>
  <si>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</si>
  <si>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</si>
  <si>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</si>
  <si>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</si>
  <si>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</si>
  <si>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</si>
  <si>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</si>
  <si>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</si>
  <si>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</si>
  <si>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</si>
  <si>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</si>
  <si>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</si>
  <si>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</si>
  <si>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</si>
  <si>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</si>
  <si>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</si>
  <si>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</si>
  <si>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</si>
  <si>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</si>
  <si>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</si>
  <si>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</si>
  <si>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</si>
  <si>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</si>
  <si>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</si>
  <si>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</si>
  <si>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</si>
  <si>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</si>
  <si>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</si>
  <si>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</si>
  <si>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</si>
  <si>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</si>
  <si>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</si>
  <si>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</si>
  <si>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</si>
  <si>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</si>
  <si>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</si>
  <si>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</si>
  <si>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</si>
  <si>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</si>
  <si>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</si>
  <si>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</si>
  <si>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</si>
  <si>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</si>
  <si>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</si>
  <si>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</si>
  <si>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</si>
  <si>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</si>
  <si>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</si>
  <si>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</si>
  <si>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</si>
  <si>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</si>
  <si>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</si>
  <si>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</si>
  <si>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</si>
  <si>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</si>
  <si>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</si>
  <si>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</si>
  <si>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</si>
  <si>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</si>
  <si>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</si>
  <si>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</si>
  <si>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</si>
  <si>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</si>
  <si>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</si>
  <si>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</si>
  <si>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</si>
  <si>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</si>
  <si>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</si>
  <si>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</si>
  <si>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</si>
  <si>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</si>
  <si>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</si>
  <si>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</si>
  <si>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</si>
  <si>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</si>
  <si>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</si>
  <si>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</si>
  <si>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</si>
  <si>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</si>
  <si>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</si>
  <si>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</si>
  <si>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</si>
  <si>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</si>
  <si>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</si>
  <si>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</si>
  <si>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</si>
  <si>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</si>
  <si>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</si>
  <si>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</si>
  <si>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</si>
  <si>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</si>
  <si>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</si>
  <si>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</si>
  <si>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</si>
  <si>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</si>
  <si>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</si>
  <si>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</si>
  <si>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</si>
  <si>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</si>
  <si>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</si>
  <si>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</si>
  <si>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</si>
  <si>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</si>
  <si>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</si>
  <si>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</si>
  <si>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</si>
  <si>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</si>
  <si>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</si>
  <si>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</si>
  <si>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</si>
  <si>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</si>
  <si>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</si>
  <si>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</si>
  <si>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</si>
  <si>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</si>
  <si>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</si>
  <si>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</si>
  <si>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</si>
  <si>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</si>
  <si>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</si>
  <si>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</si>
  <si>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</si>
  <si>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</si>
  <si>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</si>
  <si>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</si>
  <si>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</si>
  <si>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</si>
  <si>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</si>
  <si>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</si>
  <si>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</si>
  <si>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</si>
  <si>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</si>
  <si>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</si>
  <si>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</si>
  <si>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</si>
  <si>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</si>
  <si>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</si>
  <si>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</si>
  <si>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</si>
  <si>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</si>
  <si>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</si>
  <si>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</si>
  <si>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</si>
  <si>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</si>
  <si>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</si>
  <si>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</si>
  <si>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</si>
  <si>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</si>
  <si>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</si>
  <si>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</si>
  <si>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</si>
  <si>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</si>
  <si>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</si>
  <si>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</si>
  <si>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</si>
  <si>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</si>
  <si>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</si>
  <si>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</si>
  <si>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</si>
  <si>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</si>
  <si>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</si>
  <si>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</si>
  <si>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</si>
  <si>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</si>
  <si>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</si>
  <si>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</si>
  <si>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</si>
  <si>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</si>
  <si>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</si>
  <si>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</si>
  <si>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</si>
  <si>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</si>
  <si>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</si>
  <si>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</si>
  <si>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</si>
  <si>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</si>
  <si>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</si>
  <si>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</si>
  <si>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</si>
  <si>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</si>
  <si>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</si>
  <si>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</si>
  <si>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</si>
  <si>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</si>
  <si>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</si>
  <si>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</si>
  <si>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</si>
  <si>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</si>
  <si>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</si>
  <si>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</si>
  <si>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</si>
  <si>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</si>
  <si>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</si>
  <si>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</si>
  <si>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</si>
  <si>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</si>
  <si>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</si>
  <si>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</si>
  <si>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</si>
  <si>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</si>
  <si>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</si>
  <si>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</si>
  <si>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</si>
  <si>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</si>
  <si>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</si>
  <si>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</si>
  <si>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</si>
  <si>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</si>
  <si>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</si>
  <si>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</si>
  <si>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</si>
  <si>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</si>
  <si>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</si>
  <si>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</si>
  <si>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</si>
  <si>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</si>
  <si>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</si>
  <si>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</si>
  <si>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</si>
  <si>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</si>
  <si>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</si>
  <si>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</si>
  <si>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</si>
  <si>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</si>
  <si>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</si>
  <si>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</si>
  <si>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</si>
  <si>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</si>
  <si>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</si>
  <si>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</si>
  <si>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</si>
  <si>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</si>
  <si>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</si>
  <si>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</si>
  <si>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</si>
  <si>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</si>
  <si>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</si>
  <si>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</si>
  <si>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</si>
  <si>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</si>
  <si>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</si>
  <si>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</si>
  <si>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</si>
  <si>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</si>
  <si>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</si>
  <si>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</si>
  <si>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</si>
  <si>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</si>
  <si>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</si>
  <si>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</si>
  <si>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</si>
  <si>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</si>
  <si>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</si>
  <si>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</si>
  <si>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</si>
  <si>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</si>
  <si>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</si>
  <si>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</si>
  <si>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</si>
  <si>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</si>
  <si>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</si>
  <si>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</si>
  <si>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</si>
  <si>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</si>
  <si>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</si>
  <si>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</si>
  <si>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</si>
  <si>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</si>
  <si>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</si>
  <si>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</si>
  <si>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</si>
  <si>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</si>
  <si>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</si>
  <si>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</si>
  <si>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</si>
  <si>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</si>
  <si>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</si>
  <si>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</si>
  <si>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</si>
  <si>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</si>
  <si>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</si>
  <si>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</si>
  <si>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</si>
  <si>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</si>
  <si>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</si>
  <si>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</si>
  <si>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</si>
  <si>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</si>
  <si>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</si>
  <si>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</si>
  <si>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</si>
  <si>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</si>
  <si>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</si>
  <si>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</si>
  <si>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</si>
  <si>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</si>
  <si>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</si>
  <si>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</si>
  <si>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</si>
  <si>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</si>
  <si>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</si>
  <si>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</si>
  <si>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</si>
  <si>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</si>
  <si>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</si>
  <si>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</si>
  <si>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</si>
  <si>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</si>
  <si>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</si>
  <si>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</si>
  <si>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</si>
  <si>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</si>
  <si>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</si>
  <si>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</si>
  <si>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</si>
  <si>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</si>
  <si>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</si>
  <si>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</si>
  <si>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</si>
  <si>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</si>
  <si>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</si>
  <si>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</si>
  <si>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</si>
  <si>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</si>
  <si>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</si>
  <si>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</si>
  <si>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</si>
  <si>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</si>
  <si>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</si>
  <si>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</si>
  <si>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</si>
  <si>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</si>
  <si>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</si>
  <si>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</si>
  <si>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</si>
  <si>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</si>
  <si>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</si>
  <si>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</si>
  <si>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</si>
  <si>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</si>
  <si>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</si>
  <si>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</si>
  <si>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</si>
  <si>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</si>
  <si>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</si>
  <si>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</si>
  <si>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</si>
  <si>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</si>
  <si>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</si>
  <si>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</si>
  <si>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</si>
  <si>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</si>
  <si>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</si>
  <si>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</si>
  <si>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</si>
  <si>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</si>
  <si>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</si>
  <si>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</si>
  <si>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</si>
  <si>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</si>
  <si>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</si>
  <si>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</si>
  <si>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</si>
  <si>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</si>
  <si>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</si>
  <si>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</si>
  <si>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</si>
  <si>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</si>
  <si>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</si>
  <si>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</si>
  <si>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</si>
  <si>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</si>
  <si>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</si>
  <si>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</si>
  <si>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</si>
  <si>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</si>
  <si>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</si>
  <si>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</si>
  <si>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</si>
  <si>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</si>
  <si>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</si>
  <si>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</si>
  <si>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</si>
  <si>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</si>
  <si>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</si>
  <si>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</si>
  <si>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</si>
  <si>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</si>
  <si>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</si>
  <si>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</si>
  <si>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</si>
  <si>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</si>
  <si>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</si>
  <si>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</si>
  <si>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</si>
  <si>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</si>
  <si>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</si>
  <si>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</si>
  <si>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</si>
  <si>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</si>
  <si>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</si>
  <si>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</si>
  <si>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</si>
  <si>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</si>
  <si>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</si>
  <si>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</si>
  <si>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</si>
  <si>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</si>
  <si>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</si>
  <si>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</si>
  <si>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</si>
  <si>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</si>
  <si>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</si>
  <si>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</si>
  <si>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</si>
  <si>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</si>
  <si>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</si>
  <si>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</si>
  <si>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</si>
  <si>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</si>
  <si>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</si>
  <si>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</si>
  <si>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</si>
  <si>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</si>
  <si>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</si>
  <si>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</si>
  <si>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</si>
  <si>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</si>
  <si>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</si>
  <si>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</si>
  <si>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</si>
  <si>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</si>
  <si>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</si>
  <si>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</si>
  <si>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</si>
  <si>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</si>
  <si>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</si>
  <si>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</si>
  <si>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</si>
  <si>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</si>
  <si>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</si>
  <si>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</si>
  <si>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</si>
  <si>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</si>
  <si>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</si>
  <si>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</si>
  <si>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</si>
  <si>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</si>
  <si>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</si>
  <si>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</si>
  <si>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</si>
  <si>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</si>
  <si>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</si>
  <si>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</si>
  <si>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</si>
  <si>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</si>
  <si>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</si>
  <si>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</si>
  <si>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</si>
  <si>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</si>
  <si>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</si>
  <si>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</si>
  <si>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</si>
  <si>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</si>
  <si>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</si>
  <si>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</si>
  <si>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</si>
  <si>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</si>
  <si>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</si>
  <si>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</si>
  <si>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</si>
  <si>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</si>
  <si>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</si>
  <si>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</si>
  <si>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</si>
  <si>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</si>
  <si>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</si>
  <si>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</si>
  <si>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</si>
  <si>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</si>
  <si>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</si>
  <si>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</si>
  <si>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</si>
  <si>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</si>
  <si>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</si>
  <si>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</si>
  <si>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</si>
  <si>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</si>
  <si>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</si>
  <si>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</si>
  <si>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</si>
  <si>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</si>
  <si>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</si>
  <si>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</si>
  <si>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</si>
  <si>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</si>
  <si>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</si>
  <si>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</si>
  <si>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</si>
  <si>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</si>
  <si>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</si>
  <si>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</si>
  <si>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</si>
  <si>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</si>
  <si>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</si>
  <si>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</si>
  <si>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</si>
  <si>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</si>
  <si>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</si>
  <si>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</si>
  <si>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</si>
  <si>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</si>
  <si>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</si>
  <si>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</si>
  <si>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</si>
  <si>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</si>
  <si>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</si>
  <si>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</si>
  <si>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</si>
  <si>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</si>
  <si>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</si>
  <si>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</si>
  <si>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</si>
  <si>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</si>
  <si>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</si>
  <si>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</si>
  <si>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</si>
  <si>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</si>
  <si>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</si>
  <si>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</si>
  <si>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</si>
  <si>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</si>
  <si>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</si>
  <si>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</si>
  <si>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</si>
  <si>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</si>
  <si>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</si>
  <si>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</si>
  <si>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</si>
  <si>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</si>
  <si>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</si>
  <si>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</si>
  <si>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</si>
  <si>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</si>
  <si>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</si>
  <si>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</si>
  <si>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</si>
  <si>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</si>
  <si>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</si>
  <si>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</si>
  <si>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</si>
  <si>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</si>
  <si>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</si>
  <si>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</si>
  <si>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</si>
  <si>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</si>
  <si>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</si>
  <si>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</si>
  <si>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</si>
  <si>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</si>
  <si>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</si>
  <si>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</si>
  <si>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</si>
  <si>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</si>
  <si>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</si>
  <si>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</si>
  <si>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</si>
  <si>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</si>
  <si>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</si>
  <si>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</si>
  <si>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</si>
  <si>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</si>
  <si>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</si>
  <si>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</si>
  <si>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</si>
  <si>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</si>
  <si>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</si>
  <si>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</si>
  <si>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</si>
  <si>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</si>
  <si>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</si>
  <si>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</si>
  <si>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</si>
  <si>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</si>
  <si>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</si>
  <si>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</si>
  <si>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</si>
  <si>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</si>
  <si>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</si>
  <si>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</si>
  <si>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</si>
  <si>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</si>
  <si>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</si>
  <si>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</si>
  <si>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</si>
  <si>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</si>
  <si>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</si>
  <si>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</si>
  <si>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</si>
  <si>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</si>
  <si>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</si>
  <si>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</si>
  <si>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</si>
  <si>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</si>
  <si>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</si>
  <si>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</si>
  <si>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</si>
  <si>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</si>
  <si>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</si>
  <si>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</si>
  <si>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</si>
  <si>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</si>
  <si>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</si>
  <si>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</si>
  <si>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</si>
  <si>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</si>
  <si>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</si>
  <si>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</si>
  <si>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</si>
  <si>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</si>
  <si>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</si>
  <si>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</si>
  <si>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</si>
  <si>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</si>
  <si>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</si>
  <si>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</si>
  <si>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</si>
  <si>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</si>
  <si>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</si>
  <si>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</si>
  <si>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</si>
  <si>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</si>
  <si>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</si>
  <si>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</si>
  <si>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</si>
  <si>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</si>
  <si>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</si>
  <si>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</si>
  <si>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</si>
  <si>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</si>
  <si>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</si>
  <si>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</si>
  <si>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</si>
  <si>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</si>
  <si>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</si>
  <si>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</si>
  <si>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</si>
  <si>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</si>
  <si>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</si>
  <si>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</si>
  <si>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</si>
  <si>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</si>
  <si>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</si>
  <si>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</si>
  <si>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</si>
  <si>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</si>
  <si>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</si>
  <si>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</si>
  <si>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</si>
  <si>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</si>
  <si>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</si>
  <si>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</si>
  <si>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</si>
  <si>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</si>
  <si>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</si>
  <si>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</si>
  <si>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</si>
  <si>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</si>
  <si>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</si>
  <si>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</si>
  <si>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</si>
  <si>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</si>
  <si>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</si>
  <si>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</si>
  <si>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</si>
  <si>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</si>
  <si>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</si>
  <si>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</si>
  <si>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</si>
  <si>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</si>
  <si>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</si>
  <si>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</si>
  <si>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</si>
  <si>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</si>
  <si>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</si>
  <si>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</si>
  <si>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</si>
  <si>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</si>
  <si>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</si>
  <si>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</si>
  <si>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</si>
  <si>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</si>
  <si>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</si>
  <si>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</si>
  <si>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</si>
  <si>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</si>
  <si>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</si>
  <si>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</si>
  <si>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</si>
  <si>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</si>
  <si>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</si>
  <si>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</si>
  <si>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</si>
  <si>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</si>
  <si>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</si>
  <si>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</si>
  <si>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</si>
  <si>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</si>
  <si>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</si>
  <si>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</si>
  <si>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</si>
  <si>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</si>
  <si>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</si>
  <si>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</si>
  <si>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</si>
  <si>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</si>
  <si>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</si>
  <si>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</si>
  <si>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</si>
  <si>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</si>
  <si>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</si>
  <si>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</si>
  <si>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</si>
  <si>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</si>
  <si>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</si>
  <si>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</si>
  <si>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</si>
  <si>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</si>
  <si>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</si>
  <si>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</si>
  <si>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</si>
  <si>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</si>
  <si>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</si>
  <si>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</si>
  <si>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</si>
  <si>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</si>
  <si>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</si>
  <si>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</si>
  <si>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</si>
  <si>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</si>
  <si>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</si>
  <si>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</si>
  <si>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</si>
  <si>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</si>
  <si>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</si>
  <si>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</si>
  <si>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</si>
  <si>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</si>
  <si>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</si>
  <si>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</si>
  <si>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</si>
  <si>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</si>
  <si>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</si>
  <si>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</si>
  <si>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</si>
  <si>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</si>
  <si>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</si>
  <si>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</si>
  <si>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</si>
  <si>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</si>
  <si>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</si>
  <si>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</si>
  <si>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</si>
  <si>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</si>
  <si>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</si>
  <si>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</si>
  <si>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</si>
  <si>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</si>
  <si>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</si>
  <si>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</si>
  <si>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</si>
  <si>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</si>
  <si>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</si>
  <si>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</si>
  <si>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</si>
  <si>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</si>
  <si>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</si>
  <si>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</si>
  <si>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</si>
  <si>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</si>
  <si>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</si>
  <si>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</si>
  <si>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</si>
  <si>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</si>
  <si>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</si>
  <si>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</si>
  <si>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</si>
  <si>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</si>
  <si>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</si>
  <si>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</si>
  <si>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</si>
  <si>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</si>
  <si>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</si>
  <si>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</si>
  <si>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</si>
  <si>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</si>
  <si>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</si>
  <si>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</si>
  <si>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</si>
  <si>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</si>
  <si>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</si>
  <si>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</si>
  <si>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</si>
  <si>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</si>
  <si>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</si>
  <si>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</si>
  <si>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</si>
  <si>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</si>
  <si>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</si>
  <si>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</si>
  <si>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</si>
  <si>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</si>
  <si>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</si>
  <si>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</si>
  <si>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</si>
  <si>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</si>
  <si>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</si>
  <si>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</si>
  <si>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</si>
  <si>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</si>
  <si>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</si>
  <si>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</si>
  <si>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</si>
  <si>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</si>
  <si>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</si>
  <si>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</si>
  <si>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</si>
  <si>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</si>
  <si>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</si>
  <si>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</si>
  <si>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</si>
  <si>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</si>
  <si>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</si>
  <si>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</si>
  <si>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</si>
  <si>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</si>
  <si>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</si>
  <si>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</si>
  <si>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</si>
  <si>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</si>
  <si>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</si>
  <si>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</si>
  <si>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</si>
  <si>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</si>
  <si>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</si>
  <si>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</si>
  <si>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</si>
  <si>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</si>
  <si>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</si>
  <si>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</si>
  <si>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</si>
  <si>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</si>
  <si>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</si>
  <si>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</si>
  <si>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</si>
  <si>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</si>
  <si>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</si>
  <si>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</si>
  <si>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</si>
  <si>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</si>
  <si>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</si>
  <si>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</si>
  <si>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</si>
  <si>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</si>
  <si>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</si>
  <si>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</si>
  <si>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</si>
  <si>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</si>
  <si>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</si>
  <si>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</si>
  <si>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</si>
  <si>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</si>
  <si>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</si>
  <si>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</si>
  <si>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</si>
  <si>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</si>
  <si>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</si>
  <si>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</si>
  <si>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</si>
  <si>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</si>
  <si>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</si>
  <si>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</si>
  <si>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</si>
  <si>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</si>
  <si>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</si>
  <si>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</si>
  <si>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</si>
  <si>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</si>
  <si>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</si>
  <si>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</si>
  <si>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</si>
  <si>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</si>
  <si>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</si>
  <si>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</si>
  <si>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</si>
  <si>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</si>
  <si>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</si>
  <si>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</si>
  <si>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</si>
  <si>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</si>
  <si>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</si>
  <si>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</si>
  <si>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</si>
  <si>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</si>
  <si>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</si>
  <si>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</si>
  <si>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</si>
  <si>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</si>
  <si>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</si>
  <si>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</si>
  <si>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</si>
  <si>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</si>
  <si>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</si>
  <si>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</si>
  <si>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</si>
  <si>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</si>
  <si>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</si>
  <si>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</si>
  <si>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</si>
  <si>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</si>
  <si>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</si>
  <si>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</si>
  <si>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</si>
  <si>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</si>
  <si>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</si>
  <si>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</si>
  <si>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</si>
  <si>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</si>
  <si>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</si>
  <si>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</si>
  <si>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</si>
  <si>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</si>
  <si>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</si>
  <si>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</si>
  <si>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</si>
  <si>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</si>
  <si>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</si>
  <si>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</si>
  <si>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</si>
  <si>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</si>
  <si>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</si>
  <si>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</si>
  <si>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</si>
  <si>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</si>
  <si>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</si>
  <si>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</si>
  <si>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</si>
  <si>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</si>
  <si>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</si>
  <si>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</si>
  <si>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</si>
  <si>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</si>
  <si>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</si>
  <si>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</si>
  <si>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</si>
  <si>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</si>
  <si>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</si>
  <si>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</si>
  <si>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</si>
  <si>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</si>
  <si>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</si>
  <si>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</si>
  <si>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</si>
  <si>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</si>
  <si>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</si>
  <si>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</si>
  <si>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</si>
  <si>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</si>
  <si>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</si>
  <si>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</si>
  <si>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</si>
  <si>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</si>
  <si>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</si>
  <si>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</si>
  <si>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</si>
  <si>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</si>
  <si>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</si>
  <si>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</si>
  <si>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</si>
  <si>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</si>
  <si>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</si>
  <si>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</si>
  <si>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</si>
  <si>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</si>
  <si>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</si>
  <si>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</si>
  <si>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</si>
  <si>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</si>
  <si>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</si>
  <si>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</si>
  <si>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</si>
  <si>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</si>
  <si>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</si>
  <si>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</si>
  <si>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</si>
  <si>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</si>
  <si>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</si>
  <si>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</si>
  <si>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</si>
  <si>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</si>
  <si>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</si>
  <si>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</si>
  <si>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</si>
  <si>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</si>
  <si>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</si>
  <si>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</si>
  <si>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</si>
  <si>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</si>
  <si>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</si>
  <si>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</si>
  <si>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</si>
  <si>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</si>
  <si>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</si>
  <si>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</si>
  <si>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</si>
  <si>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</si>
  <si>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</si>
  <si>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</si>
  <si>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</si>
  <si>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</si>
  <si>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</si>
  <si>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</si>
  <si>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</si>
  <si>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</si>
  <si>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</si>
  <si>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</si>
  <si>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</si>
  <si>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</si>
  <si>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</si>
  <si>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</si>
  <si>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</si>
  <si>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</si>
  <si>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</si>
  <si>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</si>
  <si>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</si>
  <si>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</si>
  <si>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</si>
  <si>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</si>
  <si>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</si>
  <si>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</si>
  <si>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</si>
  <si>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</si>
  <si>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</si>
  <si>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</si>
  <si>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</si>
  <si>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</si>
  <si>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</si>
  <si>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</si>
  <si>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</si>
  <si>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</si>
  <si>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</si>
  <si>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</si>
  <si>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</si>
  <si>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</si>
  <si>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</si>
  <si>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</si>
  <si>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</si>
  <si>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</si>
  <si>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</si>
  <si>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</si>
  <si>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</si>
  <si>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</si>
  <si>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</si>
  <si>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</si>
  <si>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</si>
  <si>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</si>
  <si>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</si>
  <si>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</si>
  <si>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</si>
  <si>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</si>
  <si>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</si>
  <si>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</si>
  <si>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</si>
  <si>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</si>
  <si>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</si>
  <si>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</si>
  <si>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</si>
  <si>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</si>
  <si>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</si>
  <si>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</si>
  <si>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</si>
  <si>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</si>
  <si>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</si>
  <si>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</si>
  <si>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</si>
  <si>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</si>
  <si>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</si>
  <si>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</si>
  <si>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</si>
  <si>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</si>
  <si>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</si>
  <si>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</si>
  <si>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</si>
  <si>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</si>
  <si>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</si>
  <si>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</si>
  <si>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</si>
  <si>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</si>
  <si>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</si>
  <si>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</si>
  <si>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</si>
  <si>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</si>
  <si>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</si>
  <si>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</si>
  <si>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</si>
  <si>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</si>
  <si>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</si>
  <si>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</si>
  <si>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</si>
  <si>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</si>
  <si>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</si>
  <si>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</si>
  <si>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</si>
  <si>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</si>
  <si>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</si>
  <si>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</si>
  <si>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</si>
  <si>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</si>
  <si>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</si>
  <si>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</si>
  <si>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</si>
  <si>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</si>
  <si>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</si>
  <si>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</si>
  <si>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</si>
  <si>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</si>
  <si>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</si>
  <si>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</si>
  <si>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</si>
  <si>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</si>
  <si>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</si>
  <si>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</si>
  <si>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</si>
  <si>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</si>
  <si>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</si>
  <si>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</si>
  <si>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</si>
  <si>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</si>
  <si>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</si>
  <si>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</si>
  <si>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</si>
  <si>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</si>
  <si>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</si>
  <si>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</si>
  <si>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</si>
  <si>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</si>
  <si>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</si>
  <si>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</si>
  <si>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</si>
  <si>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</si>
  <si>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</si>
  <si>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</si>
  <si>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</si>
  <si>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</si>
  <si>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</si>
  <si>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</si>
  <si>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</si>
  <si>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</si>
  <si>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</si>
  <si>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</si>
  <si>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</si>
  <si>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</si>
  <si>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</si>
  <si>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</si>
  <si>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</si>
  <si>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</si>
  <si>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</si>
  <si>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</si>
  <si>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</si>
  <si>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</si>
  <si>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</si>
  <si>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</si>
  <si>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</si>
  <si>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</si>
  <si>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</si>
  <si>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</si>
  <si>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</si>
  <si>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</si>
  <si>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</si>
  <si>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</si>
  <si>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</si>
  <si>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</si>
  <si>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</si>
  <si>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</si>
  <si>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</si>
  <si>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</si>
  <si>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</si>
  <si>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</si>
  <si>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</si>
  <si>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</si>
  <si>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</si>
  <si>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</si>
  <si>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</si>
  <si>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</si>
  <si>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</si>
  <si>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</si>
  <si>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</si>
  <si>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</si>
  <si>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</si>
  <si>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</si>
  <si>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</si>
  <si>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</si>
  <si>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</si>
  <si>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</si>
  <si>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</si>
  <si>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</si>
  <si>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</si>
  <si>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</si>
  <si>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</si>
  <si>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</si>
  <si>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</si>
  <si>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</si>
  <si>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</si>
  <si>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</si>
  <si>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</si>
  <si>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</si>
  <si>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</si>
  <si>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</si>
  <si>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</si>
  <si>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</si>
  <si>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</si>
  <si>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</si>
  <si>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</si>
  <si>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</si>
  <si>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</si>
  <si>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</si>
  <si>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</si>
  <si>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</si>
  <si>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</si>
  <si>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</si>
  <si>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</si>
  <si>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</si>
  <si>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</si>
  <si>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</si>
  <si>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</si>
  <si>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</si>
  <si>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</si>
  <si>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</si>
  <si>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</si>
  <si>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</si>
  <si>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</si>
  <si>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</si>
  <si>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</si>
  <si>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</si>
  <si>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</si>
  <si>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</si>
  <si>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</si>
  <si>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</si>
  <si>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</si>
  <si>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</si>
  <si>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</si>
  <si>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</si>
  <si>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</si>
  <si>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</si>
  <si>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</si>
  <si>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</si>
  <si>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</si>
  <si>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</si>
  <si>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</si>
  <si>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</si>
  <si>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</si>
  <si>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</si>
  <si>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</si>
  <si>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</si>
  <si>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</si>
  <si>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</si>
  <si>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</si>
  <si>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</si>
  <si>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</si>
  <si>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</si>
  <si>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</si>
  <si>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</si>
  <si>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</si>
  <si>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</si>
  <si>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</si>
  <si>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</si>
  <si>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</si>
  <si>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</si>
  <si>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</si>
  <si>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</si>
  <si>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</si>
  <si>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</si>
  <si>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</si>
  <si>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</si>
  <si>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</si>
  <si>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</si>
  <si>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</si>
  <si>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</si>
  <si>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</si>
  <si>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</si>
  <si>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</si>
  <si>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</si>
  <si>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</si>
  <si>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</si>
  <si>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</si>
  <si>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</si>
  <si>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</si>
  <si>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</si>
  <si>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</si>
  <si>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</si>
  <si>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</si>
  <si>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</si>
  <si>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</si>
  <si>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</si>
  <si>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</si>
  <si>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</si>
  <si>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</si>
  <si>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</si>
  <si>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</si>
  <si>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</si>
  <si>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</si>
  <si>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</si>
  <si>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</si>
  <si>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</si>
  <si>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</si>
  <si>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</si>
  <si>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</si>
  <si>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</si>
  <si>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</si>
  <si>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</si>
  <si>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</si>
  <si>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</si>
  <si>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</si>
  <si>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</si>
  <si>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</si>
  <si>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</si>
  <si>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</si>
  <si>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</si>
  <si>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</si>
  <si>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</si>
  <si>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</si>
  <si>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</si>
  <si>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</si>
  <si>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</si>
  <si>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</si>
  <si>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</si>
  <si>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</si>
  <si>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</si>
  <si>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</si>
  <si>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</si>
  <si>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</si>
  <si>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</si>
  <si>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</si>
  <si>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</si>
  <si>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</si>
  <si>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</si>
  <si>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</si>
  <si>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</si>
  <si>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</si>
  <si>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</si>
  <si>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</si>
  <si>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</si>
  <si>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</si>
  <si>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</si>
  <si>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</si>
  <si>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</si>
  <si>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</si>
  <si>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</si>
  <si>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</si>
  <si>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</si>
  <si>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</si>
  <si>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</si>
  <si>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</si>
  <si>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</si>
  <si>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</si>
  <si>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</si>
  <si>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</si>
  <si>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</si>
  <si>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</si>
  <si>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</si>
  <si>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</si>
  <si>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</si>
  <si>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</si>
  <si>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</si>
  <si>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</si>
  <si>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</si>
  <si>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</si>
  <si>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</si>
  <si>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</si>
  <si>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</si>
  <si>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</si>
  <si>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</si>
  <si>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</si>
  <si>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</si>
  <si>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</si>
  <si>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</si>
  <si>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</si>
  <si>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</si>
  <si>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</si>
  <si>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</si>
  <si>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</si>
  <si>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</si>
  <si>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</si>
  <si>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</si>
  <si>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</si>
  <si>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</si>
  <si>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</si>
  <si>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</si>
  <si>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</si>
  <si>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</si>
  <si>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</si>
  <si>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</si>
  <si>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</si>
  <si>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</si>
  <si>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</si>
  <si>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</si>
  <si>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</si>
  <si>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</si>
  <si>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</si>
  <si>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</si>
  <si>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</si>
  <si>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</si>
  <si>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</si>
  <si>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</si>
  <si>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</si>
  <si>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</si>
  <si>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</si>
  <si>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</si>
  <si>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</si>
  <si>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</si>
  <si>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</si>
  <si>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</si>
  <si>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</si>
  <si>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</si>
  <si>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</si>
  <si>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</si>
  <si>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</si>
  <si>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</si>
  <si>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</si>
  <si>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</si>
  <si>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</si>
  <si>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</si>
  <si>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</si>
  <si>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</si>
  <si>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</si>
  <si>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</si>
  <si>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</si>
  <si>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</si>
  <si>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</si>
  <si>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</si>
  <si>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</si>
  <si>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</si>
  <si>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</si>
  <si>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</si>
  <si>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</si>
  <si>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</si>
  <si>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</si>
  <si>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</si>
  <si>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</si>
  <si>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</si>
  <si>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</si>
  <si>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</si>
  <si>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</si>
  <si>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</si>
  <si>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</si>
  <si>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</si>
  <si>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</si>
  <si>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</si>
  <si>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</si>
  <si>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</si>
  <si>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</si>
  <si>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</si>
  <si>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</si>
  <si>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</si>
  <si>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</si>
  <si>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</si>
  <si>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</si>
  <si>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</si>
  <si>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</si>
  <si>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</si>
  <si>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</si>
  <si>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</si>
  <si>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</si>
  <si>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</si>
  <si>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</si>
  <si>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</si>
  <si>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</si>
  <si>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</si>
  <si>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</si>
  <si>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</si>
  <si>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</si>
  <si>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</si>
  <si>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</si>
  <si>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</si>
  <si>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</si>
  <si>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</si>
  <si>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</si>
  <si>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</si>
  <si>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</si>
  <si>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</si>
  <si>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</si>
  <si>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</si>
  <si>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</si>
  <si>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</si>
  <si>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</si>
  <si>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</si>
  <si>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</si>
  <si>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</si>
  <si>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</si>
  <si>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</si>
  <si>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</si>
  <si>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</si>
  <si>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</si>
  <si>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</si>
  <si>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</si>
  <si>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</si>
  <si>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</si>
  <si>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</si>
  <si>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</si>
  <si>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</si>
  <si>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</si>
  <si>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</si>
  <si>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</si>
  <si>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</si>
  <si>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</si>
  <si>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</si>
  <si>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</si>
  <si>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</si>
  <si>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</si>
  <si>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</si>
  <si>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</si>
  <si>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</si>
  <si>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</si>
  <si>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</si>
  <si>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</si>
  <si>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</si>
  <si>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</si>
  <si>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</si>
  <si>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</si>
  <si>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</si>
  <si>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</si>
  <si>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</si>
  <si>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</si>
  <si>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</si>
  <si>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</si>
  <si>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</si>
  <si>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</si>
  <si>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</si>
  <si>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</si>
  <si>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</si>
  <si>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</si>
  <si>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</si>
  <si>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</si>
  <si>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</si>
  <si>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</si>
  <si>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</si>
  <si>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</si>
  <si>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</si>
  <si>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</si>
  <si>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</si>
  <si>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</si>
  <si>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</si>
  <si>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</si>
  <si>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</si>
  <si>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</si>
  <si>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</si>
  <si>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</si>
  <si>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</si>
  <si>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</si>
  <si>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</si>
  <si>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</si>
  <si>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</si>
  <si>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</si>
  <si>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</si>
  <si>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</si>
  <si>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</si>
  <si>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</si>
  <si>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</si>
  <si>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</si>
  <si>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</si>
  <si>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</si>
  <si>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</si>
  <si>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</si>
  <si>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</si>
  <si>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</si>
  <si>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</si>
  <si>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</si>
  <si>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</si>
  <si>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</si>
  <si>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</si>
  <si>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</si>
  <si>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</si>
  <si>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</si>
  <si>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</si>
  <si>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</si>
  <si>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</si>
  <si>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</si>
  <si>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</si>
  <si>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</si>
  <si>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</si>
  <si>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</si>
  <si>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</si>
  <si>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</si>
  <si>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</si>
  <si>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</si>
  <si>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</si>
  <si>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</si>
  <si>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</si>
  <si>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</si>
  <si>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</si>
  <si>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</si>
  <si>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</si>
  <si>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</si>
  <si>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</si>
  <si>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</si>
  <si>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</si>
  <si>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</si>
  <si>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</si>
  <si>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</si>
  <si>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</si>
  <si>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</si>
  <si>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</si>
  <si>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</si>
  <si>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</si>
  <si>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</si>
  <si>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</si>
  <si>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</si>
  <si>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</si>
  <si>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</si>
  <si>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</si>
  <si>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</si>
  <si>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</si>
  <si>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</si>
  <si>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</si>
  <si>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</si>
  <si>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</si>
  <si>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</si>
  <si>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</si>
  <si>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</si>
  <si>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</si>
  <si>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</si>
  <si>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</si>
  <si>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</si>
  <si>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</si>
  <si>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</si>
  <si>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</si>
  <si>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</si>
  <si>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</si>
  <si>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</si>
  <si>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</si>
  <si>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</si>
  <si>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</si>
  <si>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</si>
  <si>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</si>
  <si>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</si>
  <si>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</si>
  <si>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</si>
  <si>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</si>
  <si>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</si>
  <si>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</si>
  <si>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</si>
  <si>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</si>
  <si>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</si>
  <si>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</si>
  <si>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</si>
  <si>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</si>
  <si>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</si>
  <si>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</si>
  <si>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</si>
  <si>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</si>
  <si>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</si>
  <si>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</si>
  <si>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</si>
  <si>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</si>
  <si>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</si>
  <si>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</si>
  <si>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</si>
  <si>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</si>
  <si>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</si>
  <si>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</si>
  <si>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</si>
  <si>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</si>
  <si>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</si>
  <si>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</si>
  <si>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</si>
  <si>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</si>
  <si>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</si>
  <si>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</si>
  <si>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</si>
  <si>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</si>
  <si>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</si>
  <si>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</si>
  <si>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</si>
  <si>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</si>
  <si>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</si>
  <si>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</si>
  <si>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</si>
  <si>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</si>
  <si>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</si>
  <si>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</si>
  <si>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</si>
  <si>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</si>
  <si>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</si>
  <si>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</si>
  <si>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</si>
  <si>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</si>
  <si>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</si>
  <si>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</si>
  <si>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</si>
  <si>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</si>
  <si>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</si>
  <si>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</si>
  <si>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</si>
  <si>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</si>
  <si>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</si>
  <si>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</si>
  <si>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</si>
  <si>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</si>
  <si>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</si>
  <si>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</si>
  <si>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</si>
  <si>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</si>
  <si>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</si>
  <si>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</si>
  <si>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</si>
  <si>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</si>
  <si>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</si>
  <si>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</si>
  <si>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</si>
  <si>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</si>
  <si>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</si>
  <si>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</si>
  <si>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</si>
  <si>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</si>
  <si>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</si>
  <si>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</si>
  <si>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</si>
  <si>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</si>
  <si>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</si>
  <si>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</si>
  <si>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</si>
  <si>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</si>
  <si>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</si>
  <si>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</si>
  <si>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</si>
  <si>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</si>
  <si>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</si>
  <si>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</si>
  <si>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</si>
  <si>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</si>
  <si>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</si>
  <si>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</si>
  <si>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</si>
  <si>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</si>
  <si>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</si>
  <si>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</si>
  <si>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</si>
  <si>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</si>
  <si>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</si>
  <si>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</si>
  <si>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</si>
  <si>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</si>
  <si>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</si>
  <si>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</si>
  <si>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</si>
  <si>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</si>
  <si>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</si>
  <si>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</si>
  <si>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</si>
  <si>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</si>
  <si>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</si>
  <si>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</si>
  <si>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</si>
  <si>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</si>
  <si>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</si>
  <si>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</si>
  <si>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</si>
  <si>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</si>
  <si>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</si>
  <si>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</si>
  <si>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</si>
  <si>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</si>
  <si>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</si>
  <si>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</si>
  <si>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</si>
  <si>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</si>
  <si>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</si>
  <si>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</si>
  <si>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</si>
  <si>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</si>
  <si>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</si>
  <si>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</si>
  <si>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</si>
  <si>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</si>
  <si>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</si>
  <si>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</si>
  <si>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</si>
  <si>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</si>
  <si>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</si>
  <si>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</si>
  <si>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</si>
  <si>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</si>
  <si>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</si>
  <si>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</si>
  <si>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</si>
  <si>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</si>
  <si>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</si>
  <si>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</si>
  <si>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</si>
  <si>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</si>
  <si>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</si>
  <si>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</si>
  <si>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</si>
  <si>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</si>
  <si>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</si>
  <si>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</si>
  <si>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</si>
  <si>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</si>
  <si>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</si>
  <si>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</si>
  <si>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</si>
  <si>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</si>
  <si>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</si>
  <si>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</si>
  <si>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</si>
  <si>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</si>
  <si>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</si>
  <si>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</si>
  <si>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</si>
  <si>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</si>
  <si>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</si>
  <si>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</si>
  <si>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</si>
  <si>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</si>
  <si>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</si>
  <si>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</si>
  <si>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</si>
  <si>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</si>
  <si>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</si>
  <si>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</si>
  <si>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</si>
  <si>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</si>
  <si>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</si>
  <si>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</si>
  <si>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</si>
  <si>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</si>
  <si>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</si>
  <si>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</si>
  <si>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</si>
  <si>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</si>
  <si>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</si>
  <si>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</si>
  <si>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</si>
  <si>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</si>
  <si>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</si>
  <si>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</si>
  <si>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</si>
  <si>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</si>
  <si>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</si>
  <si>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</si>
  <si>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</si>
  <si>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</si>
  <si>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</si>
  <si>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</si>
  <si>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</si>
  <si>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</si>
  <si>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</si>
  <si>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</si>
  <si>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</si>
  <si>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</si>
  <si>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</si>
  <si>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</si>
  <si>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</si>
  <si>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</si>
  <si>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</si>
  <si>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</si>
  <si>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</si>
  <si>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</si>
  <si>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</si>
  <si>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</si>
  <si>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</si>
  <si>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</si>
  <si>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</si>
  <si>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</si>
  <si>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</si>
  <si>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</si>
  <si>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</si>
  <si>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</si>
  <si>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</si>
  <si>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</si>
  <si>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</si>
  <si>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</si>
  <si>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</si>
  <si>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</si>
  <si>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</si>
  <si>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</si>
  <si>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</si>
  <si>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</si>
  <si>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</si>
  <si>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</si>
  <si>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</si>
  <si>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</si>
  <si>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</si>
  <si>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</si>
  <si>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</si>
  <si>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</si>
  <si>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</si>
  <si>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</si>
  <si>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</si>
  <si>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</si>
  <si>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</si>
  <si>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</si>
  <si>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</si>
  <si>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</si>
  <si>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</si>
  <si>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</si>
  <si>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</si>
  <si>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</si>
  <si>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</si>
  <si>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</si>
  <si>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</si>
  <si>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</si>
  <si>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</si>
  <si>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</si>
  <si>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</si>
  <si>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</si>
  <si>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</si>
  <si>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</si>
  <si>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</si>
  <si>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</si>
  <si>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</si>
  <si>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</si>
  <si>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</si>
  <si>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</si>
  <si>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</si>
  <si>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</si>
  <si>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</si>
  <si>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</si>
  <si>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</si>
  <si>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</si>
  <si>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</si>
  <si>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</si>
  <si>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</si>
  <si>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</si>
  <si>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</si>
  <si>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</si>
  <si>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</si>
  <si>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</si>
  <si>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</si>
  <si>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</si>
  <si>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</si>
  <si>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</si>
  <si>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</si>
  <si>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</si>
  <si>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</si>
  <si>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</si>
  <si>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</si>
  <si>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</si>
  <si>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</si>
  <si>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</si>
  <si>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</si>
  <si>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</si>
  <si>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</si>
  <si>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</si>
  <si>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</si>
  <si>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</si>
  <si>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</si>
  <si>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</si>
  <si>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</si>
  <si>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</si>
  <si>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</si>
  <si>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</si>
  <si>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</si>
  <si>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</si>
  <si>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</si>
  <si>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</si>
  <si>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</si>
  <si>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</si>
  <si>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</si>
  <si>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</si>
  <si>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</si>
  <si>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</si>
  <si>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</si>
  <si>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</si>
  <si>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</si>
  <si>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</si>
  <si>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</si>
  <si>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</si>
  <si>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</si>
  <si>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</si>
  <si>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</si>
  <si>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</si>
  <si>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</si>
  <si>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</si>
  <si>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</si>
  <si>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</si>
  <si>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</si>
  <si>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</si>
  <si>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</si>
  <si>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</si>
  <si>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</si>
  <si>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</si>
  <si>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</si>
  <si>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</si>
  <si>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</si>
  <si>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</si>
  <si>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</si>
  <si>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</si>
  <si>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</si>
  <si>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</si>
  <si>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</si>
  <si>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</si>
  <si>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</si>
  <si>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</si>
  <si>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</si>
  <si>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</si>
  <si>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</si>
  <si>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</si>
  <si>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</si>
  <si>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</si>
  <si>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</si>
  <si>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</si>
  <si>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</si>
  <si>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</si>
  <si>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</si>
  <si>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</si>
  <si>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</si>
  <si>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</si>
  <si>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</si>
  <si>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</si>
  <si>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</si>
  <si>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</si>
  <si>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</si>
  <si>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</si>
  <si>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</si>
  <si>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</si>
  <si>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</si>
  <si>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</si>
  <si>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</si>
  <si>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</si>
  <si>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</si>
  <si>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</si>
  <si>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</si>
  <si>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</si>
  <si>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</si>
  <si>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</si>
  <si>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</si>
  <si>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</si>
  <si>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</si>
  <si>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</si>
  <si>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</si>
  <si>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</si>
  <si>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</si>
  <si>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</si>
  <si>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</si>
  <si>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</si>
  <si>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</si>
  <si>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</si>
  <si>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</si>
  <si>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</si>
  <si>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</si>
  <si>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</si>
  <si>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</si>
  <si>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</si>
  <si>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</si>
  <si>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</si>
  <si>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</si>
  <si>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</si>
  <si>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</si>
  <si>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</si>
  <si>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</si>
  <si>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</si>
  <si>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</si>
  <si>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</si>
  <si>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</si>
  <si>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</si>
  <si>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</si>
  <si>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</si>
  <si>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</si>
  <si>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</si>
  <si>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</si>
  <si>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</si>
  <si>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</si>
  <si>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</si>
  <si>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</si>
  <si>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</si>
  <si>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</si>
  <si>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</si>
  <si>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</si>
  <si>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</si>
  <si>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</si>
  <si>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</si>
  <si>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</si>
  <si>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</si>
  <si>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</si>
  <si>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</si>
  <si>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</si>
  <si>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</si>
  <si>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</si>
  <si>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</si>
  <si>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</si>
  <si>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</si>
  <si>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</si>
  <si>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</si>
  <si>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</si>
  <si>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</si>
  <si>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</si>
  <si>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</si>
  <si>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</si>
  <si>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</si>
  <si>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</si>
  <si>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</si>
  <si>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</si>
  <si>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</si>
  <si>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</si>
  <si>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</si>
  <si>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</si>
  <si>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</si>
  <si>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</si>
  <si>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</si>
  <si>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</si>
  <si>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</si>
  <si>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</si>
  <si>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</si>
  <si>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</si>
  <si>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</si>
  <si>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</si>
  <si>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</si>
  <si>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</si>
  <si>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</si>
  <si>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</si>
  <si>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</si>
  <si>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</si>
  <si>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</si>
  <si>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</si>
  <si>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</si>
  <si>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</si>
  <si>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</si>
  <si>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</si>
  <si>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</si>
  <si>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</si>
  <si>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</si>
  <si>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</si>
  <si>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</si>
  <si>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</si>
  <si>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</si>
  <si>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</si>
  <si>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</si>
  <si>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</si>
  <si>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</si>
  <si>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</si>
  <si>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</si>
  <si>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</si>
  <si>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</si>
  <si>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</si>
  <si>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</si>
  <si>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</si>
  <si>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</si>
  <si>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</si>
  <si>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</si>
  <si>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</si>
  <si>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</si>
  <si>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</si>
  <si>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</si>
  <si>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</si>
  <si>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</si>
  <si>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</si>
  <si>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</si>
  <si>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</si>
  <si>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</si>
  <si>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</si>
  <si>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</si>
  <si>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</si>
  <si>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</si>
  <si>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</si>
  <si>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</si>
  <si>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</si>
  <si>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</si>
  <si>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</si>
  <si>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</si>
  <si>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</si>
  <si>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</si>
  <si>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</si>
  <si>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</si>
  <si>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</si>
  <si>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</si>
  <si>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</si>
  <si>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</si>
  <si>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</si>
  <si>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</si>
  <si>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</si>
  <si>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</si>
  <si>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</si>
  <si>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</si>
  <si>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</si>
  <si>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</si>
  <si>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</si>
  <si>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</si>
  <si>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</si>
  <si>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</si>
  <si>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</si>
  <si>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</si>
  <si>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</si>
  <si>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</si>
  <si>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</si>
  <si>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</si>
  <si>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</si>
  <si>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</si>
  <si>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</si>
  <si>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</si>
  <si>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</si>
  <si>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</si>
  <si>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</si>
  <si>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</si>
  <si>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</si>
  <si>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</si>
  <si>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</si>
  <si>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</si>
  <si>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</si>
  <si>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</si>
  <si>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</si>
  <si>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</si>
  <si>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</si>
  <si>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</si>
  <si>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</si>
  <si>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</si>
  <si>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</si>
  <si>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</si>
  <si>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</si>
  <si>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</si>
  <si>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</si>
  <si>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</si>
  <si>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</si>
  <si>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</si>
  <si>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</si>
  <si>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</si>
  <si>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</si>
  <si>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</si>
  <si>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</si>
  <si>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</si>
  <si>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</si>
  <si>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</si>
  <si>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</si>
  <si>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</si>
  <si>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</si>
  <si>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</si>
  <si>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</si>
  <si>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</si>
  <si>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</si>
  <si>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</si>
  <si>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</si>
  <si>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</si>
  <si>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</si>
  <si>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</si>
  <si>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</si>
  <si>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</si>
  <si>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</si>
  <si>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</si>
  <si>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</si>
  <si>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</si>
  <si>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</si>
  <si>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</si>
  <si>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</si>
  <si>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</si>
  <si>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</si>
  <si>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</si>
  <si>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</si>
  <si>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</si>
  <si>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</si>
  <si>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</si>
  <si>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</si>
  <si>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</si>
  <si>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</si>
  <si>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</si>
  <si>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</si>
  <si>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</si>
  <si>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</si>
  <si>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</si>
  <si>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</si>
  <si>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</si>
  <si>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</si>
  <si>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</si>
  <si>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</si>
  <si>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</si>
  <si>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</si>
  <si>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</si>
  <si>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</si>
  <si>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</si>
  <si>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</si>
  <si>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</si>
  <si>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</si>
  <si>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</si>
  <si>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</si>
  <si>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</si>
  <si>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</si>
  <si>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</si>
  <si>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</si>
  <si>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</si>
  <si>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</si>
  <si>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</si>
  <si>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</si>
  <si>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</si>
  <si>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</si>
  <si>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</si>
  <si>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</si>
  <si>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</si>
  <si>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</si>
  <si>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</si>
  <si>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</si>
  <si>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</si>
  <si>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</si>
  <si>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</si>
  <si>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</si>
  <si>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</si>
  <si>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</si>
  <si>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</si>
  <si>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</si>
  <si>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</si>
  <si>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</si>
  <si>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</si>
  <si>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</si>
  <si>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</si>
  <si>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</si>
  <si>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</si>
  <si>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</si>
  <si>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</si>
  <si>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</si>
  <si>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</si>
  <si>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</si>
  <si>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</si>
  <si>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</si>
  <si>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</si>
  <si>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</si>
  <si>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</si>
  <si>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</si>
  <si>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</si>
  <si>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</si>
  <si>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</si>
  <si>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</si>
  <si>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</si>
  <si>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</si>
  <si>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</si>
  <si>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</si>
  <si>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</si>
  <si>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</si>
  <si>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</si>
  <si>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</si>
  <si>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</si>
  <si>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</si>
  <si>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</si>
  <si>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</si>
  <si>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</si>
  <si>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</si>
  <si>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</si>
  <si>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</si>
  <si>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</si>
  <si>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</si>
  <si>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</si>
  <si>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</si>
  <si>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</si>
  <si>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</si>
  <si>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</si>
  <si>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</si>
  <si>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</si>
  <si>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</si>
  <si>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</si>
  <si>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</si>
  <si>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</si>
  <si>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</si>
  <si>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</si>
  <si>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</si>
  <si>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</si>
  <si>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</si>
  <si>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</si>
  <si>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</si>
  <si>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</si>
  <si>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</si>
  <si>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</si>
  <si>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</si>
  <si>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</si>
  <si>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</si>
  <si>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</si>
  <si>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</si>
  <si>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</si>
  <si>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</si>
  <si>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</si>
  <si>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</si>
  <si>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</si>
  <si>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</si>
  <si>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</si>
  <si>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</si>
  <si>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</si>
  <si>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</si>
  <si>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</si>
  <si>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</si>
  <si>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</si>
  <si>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</si>
  <si>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</si>
  <si>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</si>
  <si>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</si>
  <si>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</si>
  <si>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</si>
  <si>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</si>
  <si>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</si>
  <si>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</si>
  <si>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</si>
  <si>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</si>
  <si>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</si>
  <si>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</si>
  <si>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</si>
  <si>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</si>
  <si>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</si>
  <si>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</si>
  <si>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</si>
  <si>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</si>
  <si>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</si>
  <si>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</si>
  <si>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</si>
  <si>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</si>
  <si>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</si>
  <si>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</si>
  <si>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</si>
  <si>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</si>
  <si>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</si>
  <si>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</si>
  <si>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</si>
  <si>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</si>
  <si>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</si>
  <si>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</si>
  <si>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</si>
  <si>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</si>
  <si>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</si>
  <si>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</si>
  <si>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</si>
  <si>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</si>
  <si>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</si>
  <si>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</si>
  <si>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</si>
  <si>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</si>
  <si>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</si>
  <si>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</si>
  <si>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</si>
  <si>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</si>
  <si>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</si>
  <si>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</si>
  <si>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</si>
  <si>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</si>
  <si>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</si>
  <si>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</si>
  <si>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</si>
  <si>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</si>
  <si>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</si>
  <si>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</si>
  <si>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</si>
  <si>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</si>
  <si>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</si>
  <si>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</si>
  <si>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</si>
  <si>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</si>
  <si>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</si>
  <si>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</si>
  <si>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</si>
  <si>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</si>
  <si>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</si>
  <si>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</si>
  <si>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</si>
  <si>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</si>
  <si>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</si>
  <si>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</si>
  <si>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</si>
  <si>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</si>
  <si>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</si>
  <si>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</si>
  <si>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</si>
  <si>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</si>
  <si>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</si>
  <si>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</si>
  <si>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</si>
  <si>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</si>
  <si>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</si>
  <si>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</si>
  <si>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</si>
  <si>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</si>
  <si>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</si>
  <si>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</si>
  <si>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</si>
  <si>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</si>
  <si>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</si>
  <si>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</si>
  <si>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</si>
  <si>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</si>
  <si>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</si>
  <si>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</si>
  <si>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</si>
  <si>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</si>
  <si>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</si>
  <si>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</si>
  <si>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</si>
  <si>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</si>
  <si>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</si>
  <si>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</si>
  <si>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</si>
  <si>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</si>
  <si>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</si>
  <si>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</si>
  <si>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</si>
  <si>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</si>
  <si>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</si>
  <si>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</si>
  <si>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</si>
  <si>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</si>
  <si>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</si>
  <si>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</si>
  <si>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</si>
  <si>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</si>
  <si>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</si>
  <si>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</si>
  <si>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</si>
  <si>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</si>
  <si>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</si>
  <si>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</si>
  <si>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</si>
  <si>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</si>
  <si>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</si>
  <si>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</si>
  <si>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</si>
  <si>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</si>
  <si>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</si>
  <si>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</si>
  <si>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</si>
  <si>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</si>
  <si>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</si>
  <si>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</si>
  <si>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</si>
  <si>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</si>
  <si>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</si>
  <si>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</si>
  <si>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</si>
  <si>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</si>
  <si>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</si>
  <si>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</si>
  <si>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</si>
  <si>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</si>
  <si>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</si>
  <si>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</si>
  <si>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</si>
  <si>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</si>
  <si>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</si>
  <si>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</si>
  <si>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</si>
  <si>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</si>
  <si>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</si>
  <si>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</si>
  <si>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</si>
  <si>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</si>
  <si>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</si>
  <si>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</si>
  <si>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</si>
  <si>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</si>
  <si>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</si>
  <si>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</si>
  <si>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</si>
  <si>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</si>
  <si>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</si>
  <si>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</si>
  <si>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</si>
  <si>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</si>
  <si>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</si>
  <si>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</si>
  <si>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</si>
  <si>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</si>
  <si>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</si>
  <si>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</si>
  <si>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</si>
  <si>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</si>
  <si>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</si>
  <si>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</si>
  <si>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</si>
  <si>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</si>
  <si>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</si>
  <si>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</si>
  <si>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</si>
  <si>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</si>
  <si>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</si>
  <si>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</si>
  <si>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</si>
  <si>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</si>
  <si>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</si>
  <si>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</si>
  <si>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</si>
  <si>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</si>
  <si>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</si>
  <si>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</si>
  <si>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</si>
  <si>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</si>
  <si>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</si>
  <si>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</si>
  <si>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</si>
  <si>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</si>
  <si>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</si>
  <si>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</si>
  <si>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</si>
  <si>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</si>
  <si>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</si>
  <si>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</si>
  <si>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</si>
  <si>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</si>
  <si>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</si>
  <si>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</si>
  <si>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</si>
  <si>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</si>
  <si>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</si>
  <si>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</si>
  <si>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</si>
  <si>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</si>
  <si>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</si>
  <si>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</si>
  <si>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</si>
  <si>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</si>
  <si>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</si>
  <si>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</si>
  <si>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</si>
  <si>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</si>
  <si>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</si>
  <si>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</si>
  <si>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</si>
  <si>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</si>
  <si>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</si>
  <si>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</si>
  <si>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</si>
  <si>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</si>
  <si>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</si>
  <si>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</si>
  <si>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</si>
  <si>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</si>
  <si>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</si>
  <si>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</si>
  <si>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</si>
  <si>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</si>
  <si>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</si>
  <si>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</si>
  <si>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</si>
  <si>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</si>
  <si>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</si>
  <si>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</si>
  <si>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</si>
  <si>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</si>
  <si>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</si>
  <si>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</si>
  <si>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</si>
  <si>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</si>
  <si>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</si>
  <si>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</si>
  <si>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</si>
  <si>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</si>
  <si>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</si>
  <si>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</si>
  <si>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</si>
  <si>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</si>
  <si>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</si>
  <si>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</si>
  <si>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</si>
  <si>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</si>
  <si>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</si>
  <si>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</si>
  <si>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</si>
  <si>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</si>
  <si>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</si>
  <si>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</si>
  <si>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</si>
  <si>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</si>
  <si>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</si>
  <si>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</si>
  <si>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</si>
  <si>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</si>
  <si>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</si>
  <si>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</si>
  <si>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</si>
  <si>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</si>
  <si>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</si>
  <si>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</si>
  <si>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</si>
  <si>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</si>
  <si>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</si>
  <si>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</si>
  <si>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</si>
  <si>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</si>
  <si>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</si>
  <si>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</si>
  <si>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</si>
  <si>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</si>
  <si>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</si>
  <si>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</si>
  <si>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</si>
  <si>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</si>
  <si>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</si>
  <si>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</si>
  <si>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</si>
  <si>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</si>
  <si>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</si>
  <si>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</si>
  <si>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</si>
  <si>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</si>
  <si>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</si>
  <si>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</si>
  <si>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</si>
  <si>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</si>
  <si>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</si>
  <si>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</si>
  <si>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</si>
  <si>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</si>
  <si>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</si>
  <si>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</si>
  <si>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</si>
  <si>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</si>
  <si>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</si>
  <si>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</si>
  <si>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</si>
  <si>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</si>
  <si>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</si>
  <si>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</si>
  <si>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</si>
  <si>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</si>
  <si>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</si>
  <si>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</si>
  <si>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</si>
  <si>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</si>
  <si>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</si>
  <si>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</si>
  <si>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</si>
  <si>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</si>
  <si>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</si>
  <si>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</si>
  <si>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</si>
  <si>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</si>
  <si>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</si>
  <si>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</si>
  <si>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</si>
  <si>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</si>
  <si>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</si>
  <si>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</si>
  <si>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</si>
  <si>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</si>
  <si>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</si>
  <si>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</si>
  <si>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</si>
  <si>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</si>
  <si>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</si>
  <si>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</si>
  <si>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</si>
  <si>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</si>
  <si>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</si>
  <si>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</si>
  <si>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</si>
  <si>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</si>
  <si>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</si>
  <si>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</si>
  <si>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</si>
  <si>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</si>
  <si>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</si>
  <si>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</si>
  <si>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</si>
  <si>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</si>
  <si>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</si>
  <si>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</si>
  <si>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</si>
  <si>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</si>
  <si>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</si>
  <si>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</si>
  <si>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</si>
  <si>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</si>
  <si>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</si>
  <si>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</si>
  <si>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</si>
  <si>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</si>
  <si>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</si>
  <si>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</si>
  <si>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</si>
  <si>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</si>
  <si>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</si>
  <si>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</si>
  <si>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</si>
  <si>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</si>
  <si>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</si>
  <si>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</si>
  <si>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</si>
  <si>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</si>
  <si>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</si>
  <si>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</si>
  <si>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</si>
  <si>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</si>
  <si>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</si>
  <si>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</si>
  <si>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</si>
  <si>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</si>
  <si>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</si>
  <si>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</si>
  <si>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</si>
  <si>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</si>
  <si>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</si>
  <si>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</si>
  <si>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</si>
  <si>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</si>
  <si>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</si>
  <si>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</si>
  <si>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</si>
  <si>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</si>
  <si>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</si>
  <si>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</si>
  <si>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</si>
  <si>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</si>
  <si>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</si>
  <si>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</si>
  <si>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</si>
  <si>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</si>
  <si>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</si>
  <si>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</si>
  <si>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</si>
  <si>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</si>
  <si>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</si>
  <si>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</si>
  <si>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</si>
  <si>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</si>
  <si>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</si>
  <si>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</si>
  <si>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</si>
  <si>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</si>
  <si>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</si>
  <si>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</si>
  <si>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</si>
  <si>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</si>
  <si>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</si>
  <si>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</si>
  <si>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</si>
  <si>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</si>
  <si>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</si>
  <si>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</si>
  <si>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</si>
  <si>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</si>
  <si>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</si>
  <si>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</si>
  <si>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</si>
  <si>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</si>
  <si>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</si>
  <si>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</si>
  <si>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</si>
  <si>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</si>
  <si>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</si>
  <si>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</si>
  <si>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</si>
  <si>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</si>
  <si>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</si>
  <si>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</si>
  <si>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</si>
  <si>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</si>
  <si>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</si>
  <si>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</si>
  <si>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</si>
  <si>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</si>
  <si>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</si>
  <si>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</si>
  <si>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</si>
  <si>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</si>
  <si>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</si>
  <si>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</si>
  <si>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</si>
  <si>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</si>
  <si>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</si>
  <si>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</si>
  <si>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</si>
  <si>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</si>
  <si>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</si>
  <si>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</si>
  <si>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</si>
  <si>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</si>
  <si>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</si>
  <si>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</si>
  <si>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</si>
  <si>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</si>
  <si>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</si>
  <si>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</si>
  <si>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</si>
  <si>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</si>
  <si>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</si>
  <si>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</si>
  <si>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</si>
  <si>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</si>
  <si>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</si>
  <si>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</si>
  <si>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</si>
  <si>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</si>
  <si>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</si>
  <si>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</si>
  <si>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</si>
  <si>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</si>
  <si>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</si>
  <si>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</si>
  <si>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</si>
  <si>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</si>
  <si>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</si>
  <si>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</si>
  <si>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</si>
  <si>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</si>
  <si>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</si>
  <si>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</si>
  <si>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</si>
  <si>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</si>
  <si>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</si>
  <si>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</si>
  <si>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</si>
  <si>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</si>
  <si>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</si>
  <si>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</si>
  <si>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</si>
  <si>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</si>
  <si>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</si>
  <si>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</si>
  <si>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</si>
  <si>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</si>
  <si>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</si>
  <si>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</si>
  <si>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</si>
  <si>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</si>
  <si>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</si>
  <si>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</si>
  <si>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</si>
  <si>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</si>
  <si>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</si>
  <si>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</si>
  <si>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</si>
  <si>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</si>
  <si>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</si>
  <si>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</si>
  <si>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</si>
  <si>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</si>
  <si>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</si>
  <si>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</si>
  <si>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</si>
  <si>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</si>
  <si>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</si>
  <si>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</si>
  <si>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</si>
  <si>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</si>
  <si>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</si>
  <si>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</si>
  <si>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</si>
  <si>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</si>
  <si>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</si>
  <si>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</si>
  <si>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</si>
  <si>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</si>
  <si>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</si>
  <si>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</si>
  <si>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</si>
  <si>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</si>
  <si>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</si>
  <si>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</si>
  <si>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</si>
  <si>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</si>
  <si>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</si>
  <si>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</si>
  <si>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</si>
  <si>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</si>
  <si>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</si>
  <si>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</si>
  <si>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</si>
  <si>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</si>
  <si>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</si>
  <si>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</si>
  <si>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</si>
  <si>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</si>
  <si>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</si>
  <si>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</si>
  <si>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</si>
  <si>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</si>
  <si>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</si>
  <si>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</si>
  <si>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</si>
  <si>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</si>
  <si>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</si>
  <si>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</si>
  <si>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</si>
  <si>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</si>
  <si>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</si>
  <si>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</si>
  <si>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</si>
  <si>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</si>
  <si>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</si>
  <si>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</si>
  <si>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</si>
  <si>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</si>
  <si>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</si>
  <si>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</si>
  <si>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</si>
  <si>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</si>
  <si>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</si>
  <si>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</si>
  <si>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</si>
  <si>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</si>
  <si>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</si>
  <si>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</si>
  <si>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</si>
  <si>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</si>
  <si>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</si>
  <si>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</si>
  <si>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</si>
  <si>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</si>
  <si>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</si>
  <si>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</si>
  <si>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</si>
  <si>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</si>
  <si>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</si>
  <si>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</si>
  <si>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</si>
  <si>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</si>
  <si>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</si>
  <si>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</si>
  <si>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</si>
  <si>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</si>
  <si>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</si>
  <si>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</si>
  <si>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</si>
  <si>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</si>
  <si>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</si>
  <si>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</si>
  <si>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</si>
  <si>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</si>
  <si>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</si>
  <si>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</si>
  <si>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</si>
  <si>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</si>
  <si>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</si>
  <si>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</si>
  <si>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</si>
  <si>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</si>
  <si>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</si>
  <si>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</si>
  <si>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</si>
  <si>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</si>
  <si>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</si>
  <si>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</si>
  <si>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</si>
  <si>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</si>
  <si>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</si>
  <si>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</si>
  <si>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</si>
  <si>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</si>
  <si>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</si>
  <si>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</si>
  <si>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</si>
  <si>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</si>
  <si>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</si>
  <si>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</si>
  <si>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</si>
  <si>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</si>
  <si>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</si>
  <si>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</si>
  <si>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</si>
  <si>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</si>
  <si>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</si>
  <si>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</si>
  <si>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</si>
  <si>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</si>
  <si>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</si>
  <si>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</si>
  <si>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</si>
  <si>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</si>
  <si>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</si>
  <si>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</si>
  <si>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</si>
  <si>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</si>
  <si>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</si>
  <si>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</si>
  <si>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</si>
  <si>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</si>
  <si>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</si>
  <si>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</si>
  <si>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</si>
  <si>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</si>
  <si>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</si>
  <si>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</si>
  <si>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</si>
  <si>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</si>
  <si>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</si>
  <si>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</si>
  <si>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</si>
  <si>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</si>
  <si>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</si>
  <si>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</si>
  <si>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</si>
  <si>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</si>
  <si>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</si>
  <si>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</si>
  <si>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</si>
  <si>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</si>
  <si>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</si>
  <si>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</si>
  <si>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</si>
  <si>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</si>
  <si>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</si>
  <si>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</si>
  <si>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</si>
  <si>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</si>
  <si>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</si>
  <si>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</si>
  <si>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</si>
  <si>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</si>
  <si>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</si>
  <si>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</si>
  <si>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</si>
  <si>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</si>
  <si>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</si>
  <si>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</si>
  <si>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</si>
  <si>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</si>
  <si>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</si>
  <si>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</si>
  <si>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</si>
  <si>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</si>
  <si>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</si>
  <si>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</si>
  <si>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</si>
  <si>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</si>
  <si>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</si>
  <si>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</si>
  <si>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</si>
  <si>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</si>
  <si>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</si>
  <si>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</si>
  <si>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</si>
  <si>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</si>
  <si>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</si>
  <si>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</si>
  <si>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</si>
  <si>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</si>
  <si>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</si>
  <si>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</si>
  <si>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</si>
  <si>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</si>
  <si>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</si>
  <si>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</si>
  <si>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</si>
  <si>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</si>
  <si>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</si>
  <si>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</si>
  <si>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</si>
  <si>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</si>
  <si>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</si>
  <si>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</si>
  <si>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</si>
  <si>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</si>
  <si>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</si>
  <si>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</si>
  <si>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</si>
  <si>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</si>
  <si>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</si>
  <si>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</si>
  <si>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</si>
  <si>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</si>
  <si>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</si>
  <si>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</si>
  <si>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</si>
  <si>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</si>
  <si>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</si>
  <si>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</si>
  <si>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</si>
  <si>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</si>
  <si>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</si>
  <si>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</si>
  <si>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</si>
  <si>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</si>
  <si>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</si>
  <si>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</si>
  <si>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</si>
  <si>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</si>
  <si>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</si>
  <si>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</si>
  <si>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</si>
  <si>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</si>
  <si>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</si>
  <si>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</si>
  <si>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</si>
  <si>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</si>
  <si>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</si>
  <si>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</si>
  <si>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</si>
  <si>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</si>
  <si>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</si>
  <si>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</si>
  <si>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</si>
  <si>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</si>
  <si>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</si>
  <si>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</si>
  <si>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</si>
  <si>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</si>
  <si>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</si>
  <si>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</si>
  <si>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</si>
  <si>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</si>
  <si>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</si>
  <si>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</si>
  <si>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</si>
  <si>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</si>
  <si>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</si>
  <si>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</si>
  <si>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</si>
  <si>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</si>
  <si>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</si>
  <si>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</si>
  <si>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</si>
  <si>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</si>
  <si>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</si>
  <si>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</si>
  <si>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</si>
  <si>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</si>
  <si>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</si>
  <si>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</si>
  <si>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</si>
  <si>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</si>
  <si>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</si>
  <si>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</si>
  <si>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</si>
  <si>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</si>
  <si>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</si>
  <si>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</si>
  <si>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</si>
  <si>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</si>
  <si>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</si>
  <si>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</si>
  <si>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</si>
  <si>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</si>
  <si>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</si>
  <si>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</si>
  <si>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</si>
  <si>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</si>
  <si>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</si>
  <si>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</si>
  <si>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</si>
  <si>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</si>
  <si>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</si>
  <si>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</si>
  <si>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</si>
  <si>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</si>
  <si>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</si>
  <si>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</si>
  <si>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</si>
  <si>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</si>
  <si>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</si>
  <si>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</si>
  <si>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</si>
  <si>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</si>
  <si>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</si>
  <si>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</si>
  <si>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</si>
  <si>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</si>
  <si>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</si>
  <si>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</si>
  <si>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</si>
  <si>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</si>
  <si>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</si>
  <si>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</si>
  <si>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</si>
  <si>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</si>
  <si>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</si>
  <si>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</si>
  <si>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</si>
  <si>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</si>
  <si>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</si>
  <si>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</si>
  <si>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</si>
  <si>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</si>
  <si>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</si>
  <si>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</si>
  <si>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</si>
  <si>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</si>
  <si>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</si>
  <si>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</si>
  <si>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</si>
  <si>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</si>
  <si>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</si>
  <si>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</si>
  <si>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</si>
  <si>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</si>
  <si>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</si>
  <si>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</si>
  <si>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</si>
  <si>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</si>
  <si>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</si>
  <si>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</si>
  <si>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</si>
  <si>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</si>
  <si>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</si>
  <si>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</si>
  <si>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</si>
  <si>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</si>
  <si>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</si>
  <si>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</si>
  <si>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</si>
  <si>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</si>
  <si>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</si>
  <si>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</si>
  <si>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</si>
  <si>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</si>
  <si>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</si>
  <si>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</si>
  <si>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</si>
  <si>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</si>
  <si>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</si>
  <si>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</si>
  <si>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</si>
  <si>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</si>
  <si>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</si>
  <si>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</si>
  <si>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</si>
  <si>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</si>
  <si>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</si>
  <si>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</si>
  <si>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</si>
  <si>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</si>
  <si>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</si>
  <si>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</si>
  <si>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</si>
  <si>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</si>
  <si>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</si>
  <si>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</si>
  <si>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</si>
  <si>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</si>
  <si>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</si>
  <si>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</si>
  <si>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</si>
  <si>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</si>
  <si>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</si>
  <si>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</si>
  <si>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</si>
  <si>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</si>
  <si>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</si>
  <si>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</si>
  <si>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</si>
  <si>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</si>
  <si>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</si>
  <si>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</si>
  <si>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</si>
  <si>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</si>
  <si>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</si>
  <si>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</si>
  <si>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</si>
  <si>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</si>
  <si>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</si>
  <si>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</si>
  <si>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</si>
  <si>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</si>
  <si>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</si>
  <si>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</si>
  <si>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</si>
  <si>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</si>
  <si>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</si>
  <si>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</si>
  <si>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</si>
  <si>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</si>
  <si>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</si>
  <si>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</si>
  <si>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</si>
  <si>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</si>
  <si>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</si>
  <si>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</si>
  <si>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</si>
  <si>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</si>
  <si>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</si>
  <si>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</si>
  <si>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</si>
  <si>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</si>
  <si>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</si>
  <si>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</si>
  <si>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</si>
  <si>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</si>
  <si>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</si>
  <si>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</si>
  <si>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</si>
  <si>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</si>
  <si>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</si>
  <si>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</si>
  <si>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</si>
  <si>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</si>
  <si>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</si>
  <si>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</si>
  <si>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</si>
  <si>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</si>
  <si>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</si>
  <si>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</si>
  <si>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</si>
  <si>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</si>
  <si>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</si>
  <si>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</si>
  <si>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</si>
  <si>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</si>
  <si>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</si>
  <si>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</si>
  <si>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</si>
  <si>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</si>
  <si>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</si>
  <si>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</si>
  <si>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</si>
  <si>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</si>
  <si>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</si>
  <si>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</si>
  <si>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</si>
  <si>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</si>
  <si>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</si>
  <si>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</si>
  <si>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</si>
  <si>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</si>
  <si>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</si>
  <si>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</si>
  <si>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</si>
  <si>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</si>
  <si>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</si>
  <si>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</si>
  <si>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</si>
  <si>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</si>
  <si>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</si>
  <si>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</si>
  <si>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</si>
  <si>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</si>
  <si>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</si>
  <si>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</si>
  <si>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</si>
  <si>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</si>
  <si>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</si>
  <si>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</si>
  <si>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</si>
  <si>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</si>
  <si>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</si>
  <si>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</si>
  <si>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</si>
  <si>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</si>
  <si>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</si>
  <si>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</si>
  <si>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</si>
  <si>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</si>
  <si>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</si>
  <si>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</si>
  <si>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</si>
  <si>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</si>
  <si>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</si>
  <si>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</si>
  <si>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</si>
  <si>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</si>
  <si>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</si>
  <si>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</si>
  <si>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</si>
  <si>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</si>
  <si>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</si>
  <si>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</si>
  <si>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</si>
  <si>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</si>
  <si>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</si>
  <si>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</si>
  <si>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</si>
  <si>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</si>
  <si>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</si>
  <si>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</si>
  <si>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</si>
  <si>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</si>
  <si>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</si>
  <si>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</si>
  <si>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</si>
  <si>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</si>
  <si>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</si>
  <si>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</si>
  <si>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</si>
  <si>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</si>
  <si>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</si>
  <si>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</si>
  <si>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</si>
  <si>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</si>
  <si>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</si>
  <si>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</si>
  <si>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</si>
  <si>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</si>
  <si>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</si>
  <si>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</si>
  <si>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</si>
  <si>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</si>
  <si>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</si>
  <si>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</si>
  <si>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</si>
  <si>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</si>
  <si>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</si>
  <si>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</si>
  <si>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</si>
  <si>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</si>
  <si>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</si>
  <si>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</si>
  <si>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</si>
  <si>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</si>
  <si>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</si>
  <si>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</si>
  <si>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</si>
  <si>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</si>
  <si>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</si>
  <si>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</si>
  <si>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</si>
  <si>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</si>
  <si>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</si>
  <si>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</si>
  <si>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</si>
  <si>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</si>
  <si>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</si>
  <si>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</si>
  <si>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</si>
  <si>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</si>
  <si>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</si>
  <si>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</si>
  <si>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</si>
  <si>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</si>
  <si>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</si>
  <si>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</si>
  <si>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</si>
  <si>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</si>
  <si>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</si>
  <si>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</si>
  <si>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</si>
  <si>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</si>
  <si>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</si>
  <si>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</si>
  <si>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</si>
  <si>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</si>
  <si>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</si>
  <si>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</si>
  <si>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</si>
  <si>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</si>
  <si>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</si>
  <si>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</si>
  <si>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</si>
  <si>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</si>
  <si>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</si>
  <si>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</si>
  <si>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</si>
  <si>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</si>
  <si>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</si>
  <si>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</si>
  <si>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</si>
  <si>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</si>
  <si>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</si>
  <si>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</si>
  <si>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</si>
  <si>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</si>
  <si>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</si>
  <si>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</si>
  <si>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</si>
  <si>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</si>
  <si>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</si>
  <si>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</si>
  <si>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</si>
  <si>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</si>
  <si>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</si>
  <si>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</si>
  <si>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</si>
  <si>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</si>
  <si>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</si>
  <si>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</si>
  <si>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</si>
  <si>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</si>
  <si>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</si>
  <si>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</si>
  <si>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</si>
  <si>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</si>
  <si>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</si>
  <si>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</si>
  <si>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</si>
  <si>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</si>
  <si>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</si>
  <si>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</si>
  <si>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</si>
  <si>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</si>
  <si>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</si>
  <si>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</si>
  <si>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</si>
  <si>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</si>
  <si>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</si>
  <si>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</si>
  <si>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</si>
  <si>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</si>
  <si>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</si>
  <si>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</si>
  <si>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</si>
  <si>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</si>
  <si>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</si>
  <si>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</si>
  <si>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</si>
  <si>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</si>
  <si>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</si>
  <si>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</si>
  <si>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</si>
  <si>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</si>
  <si>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</si>
  <si>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</si>
  <si>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</si>
  <si>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</si>
  <si>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</si>
  <si>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</si>
  <si>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</si>
  <si>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</si>
  <si>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</si>
  <si>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</si>
  <si>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</si>
  <si>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</si>
  <si>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</si>
  <si>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</si>
  <si>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</si>
  <si>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</si>
  <si>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</si>
  <si>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</si>
  <si>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</si>
  <si>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</si>
  <si>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</si>
  <si>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</si>
  <si>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</si>
  <si>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</si>
  <si>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</si>
  <si>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</si>
  <si>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</si>
  <si>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</si>
  <si>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</si>
  <si>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</si>
  <si>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</si>
  <si>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</si>
  <si>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</si>
  <si>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</si>
  <si>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</si>
  <si>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</si>
  <si>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</si>
  <si>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</si>
  <si>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</si>
  <si>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</si>
  <si>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</si>
  <si>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</si>
  <si>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</si>
  <si>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</si>
  <si>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</si>
  <si>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</si>
  <si>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</si>
  <si>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</si>
  <si>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</si>
  <si>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</si>
  <si>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</si>
  <si>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</si>
  <si>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</si>
  <si>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</si>
  <si>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</si>
  <si>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</si>
  <si>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</si>
  <si>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</si>
  <si>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</si>
  <si>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</si>
  <si>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</si>
  <si>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</si>
  <si>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</si>
  <si>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</si>
  <si>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</si>
  <si>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</si>
  <si>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</si>
  <si>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</si>
  <si>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</si>
  <si>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</si>
  <si>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</si>
  <si>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</si>
  <si>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</si>
  <si>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</si>
  <si>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</si>
  <si>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</si>
  <si>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</si>
  <si>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</si>
  <si>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</si>
  <si>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</si>
  <si>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</si>
  <si>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</si>
  <si>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</si>
  <si>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</si>
  <si>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</si>
  <si>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</si>
  <si>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</si>
  <si>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</si>
  <si>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</si>
  <si>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</si>
  <si>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</si>
  <si>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</si>
  <si>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</si>
  <si>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</si>
  <si>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</si>
  <si>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</si>
  <si>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</si>
  <si>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</si>
  <si>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</si>
  <si>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</si>
  <si>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</si>
  <si>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</si>
  <si>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</si>
  <si>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</si>
  <si>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</si>
  <si>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</si>
  <si>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</si>
  <si>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</si>
  <si>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</si>
  <si>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</si>
  <si>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</si>
  <si>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</si>
  <si>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</si>
  <si>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</si>
  <si>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</si>
  <si>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</si>
  <si>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</si>
  <si>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</si>
  <si>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</si>
  <si>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</si>
  <si>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</si>
  <si>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</si>
  <si>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</si>
  <si>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</si>
  <si>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</si>
  <si>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</si>
  <si>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</si>
  <si>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</si>
  <si>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</si>
  <si>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</si>
  <si>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</si>
  <si>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</si>
  <si>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</si>
  <si>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</si>
  <si>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</si>
  <si>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</si>
  <si>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</si>
  <si>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</si>
  <si>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</si>
  <si>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</si>
  <si>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</si>
  <si>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</si>
  <si>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</si>
  <si>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</si>
  <si>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</si>
  <si>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</si>
  <si>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</si>
  <si>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</si>
  <si>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</si>
  <si>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</si>
  <si>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</si>
  <si>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</si>
  <si>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</si>
  <si>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</si>
  <si>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</si>
  <si>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</si>
  <si>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</si>
  <si>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</si>
  <si>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</si>
  <si>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</si>
  <si>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</si>
  <si>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</si>
  <si>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</si>
  <si>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</si>
  <si>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</si>
  <si>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</si>
  <si>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</si>
  <si>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</si>
  <si>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</si>
  <si>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</si>
  <si>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</si>
  <si>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</si>
  <si>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</si>
  <si>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</si>
  <si>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</si>
  <si>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</si>
  <si>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</si>
  <si>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</si>
  <si>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</si>
  <si>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</si>
  <si>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</si>
  <si>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</si>
  <si>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</si>
  <si>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</si>
  <si>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</si>
  <si>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</si>
  <si>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</si>
  <si>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</si>
  <si>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</si>
  <si>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</si>
  <si>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</si>
  <si>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</si>
  <si>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</si>
  <si>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</si>
  <si>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</si>
  <si>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</si>
  <si>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</si>
  <si>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</si>
  <si>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</si>
  <si>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</si>
  <si>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</si>
  <si>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</si>
  <si>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</si>
  <si>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</si>
  <si>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</si>
  <si>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</si>
  <si>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</si>
  <si>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</si>
  <si>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</si>
  <si>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</si>
  <si>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</si>
  <si>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</si>
  <si>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</si>
  <si>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</si>
  <si>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</si>
  <si>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</si>
  <si>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</si>
  <si>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</si>
  <si>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</si>
  <si>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</si>
  <si>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</si>
  <si>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</si>
  <si>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</si>
  <si>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</si>
  <si>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</si>
  <si>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</si>
  <si>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</si>
  <si>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</si>
  <si>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</si>
  <si>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</si>
  <si>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</si>
  <si>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</si>
  <si>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</si>
  <si>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</si>
  <si>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</si>
  <si>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</si>
  <si>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</si>
  <si>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</si>
  <si>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</si>
  <si>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</si>
  <si>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</si>
  <si>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</si>
  <si>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</si>
  <si>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</si>
  <si>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</si>
  <si>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</si>
  <si>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</si>
  <si>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</si>
  <si>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</si>
  <si>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</si>
  <si>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</si>
  <si>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</si>
  <si>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</si>
  <si>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</si>
  <si>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</si>
  <si>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</si>
  <si>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</si>
  <si>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</si>
  <si>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</si>
  <si>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</si>
  <si>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</si>
  <si>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</si>
  <si>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</si>
  <si>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</si>
  <si>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</si>
  <si>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</si>
  <si>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</si>
  <si>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</si>
  <si>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</si>
  <si>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</si>
  <si>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</si>
  <si>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</si>
  <si>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</si>
  <si>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</si>
  <si>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</si>
  <si>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</si>
  <si>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</si>
  <si>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</si>
  <si>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</si>
  <si>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</si>
  <si>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</si>
  <si>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</si>
  <si>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</si>
  <si>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</si>
  <si>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</si>
  <si>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</si>
  <si>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</si>
  <si>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</si>
  <si>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</si>
  <si>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</si>
  <si>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</si>
  <si>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</si>
  <si>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</si>
  <si>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</si>
  <si>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</si>
  <si>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</si>
  <si>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</si>
  <si>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</si>
  <si>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</si>
  <si>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</si>
  <si>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</si>
  <si>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</si>
  <si>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</si>
  <si>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</si>
  <si>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</si>
  <si>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</si>
  <si>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</si>
  <si>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</si>
  <si>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</si>
  <si>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</si>
  <si>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</si>
  <si>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</si>
  <si>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</si>
  <si>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</si>
  <si>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</si>
  <si>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</si>
  <si>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</si>
  <si>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</si>
  <si>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</si>
  <si>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</si>
  <si>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</si>
  <si>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</si>
  <si>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</si>
  <si>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</si>
  <si>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</si>
  <si>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</si>
  <si>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</si>
  <si>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</si>
  <si>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</si>
  <si>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</si>
  <si>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</si>
  <si>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</si>
  <si>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</si>
  <si>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</si>
  <si>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</si>
  <si>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</si>
  <si>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</si>
  <si>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</si>
  <si>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</si>
  <si>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</si>
  <si>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</si>
  <si>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</si>
  <si>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</si>
  <si>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</si>
  <si>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</si>
  <si>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</si>
  <si>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</si>
  <si>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</si>
  <si>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</si>
  <si>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</si>
  <si>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</si>
  <si>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</si>
  <si>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</si>
  <si>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</si>
  <si>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</si>
  <si>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</si>
  <si>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</si>
  <si>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</si>
  <si>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</si>
  <si>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</si>
  <si>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</si>
  <si>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</si>
  <si>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</si>
  <si>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</si>
  <si>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</si>
  <si>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</si>
  <si>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</si>
  <si>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</si>
  <si>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</si>
  <si>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</si>
  <si>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</si>
  <si>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</si>
  <si>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</si>
  <si>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</si>
  <si>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</si>
  <si>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</si>
  <si>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</si>
  <si>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</si>
  <si>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</si>
  <si>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</si>
  <si>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</si>
  <si>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</si>
  <si>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</si>
  <si>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</si>
  <si>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</si>
  <si>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</si>
  <si>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</si>
  <si>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</si>
  <si>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</si>
  <si>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</si>
  <si>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</si>
  <si>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</si>
  <si>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</si>
  <si>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</si>
  <si>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</si>
  <si>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</si>
  <si>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</si>
  <si>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</si>
  <si>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</si>
  <si>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</si>
  <si>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</si>
  <si>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</si>
  <si>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</si>
  <si>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</si>
  <si>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</si>
  <si>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</si>
  <si>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</si>
  <si>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</si>
  <si>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</si>
  <si>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</si>
  <si>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</si>
  <si>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</si>
  <si>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</si>
  <si>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</si>
  <si>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</si>
  <si>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</si>
  <si>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</si>
  <si>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</si>
  <si>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</si>
  <si>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</si>
  <si>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</si>
  <si>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</si>
  <si>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</si>
  <si>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</si>
  <si>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</si>
  <si>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</si>
  <si>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</si>
  <si>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</si>
  <si>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</si>
  <si>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</si>
  <si>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</si>
  <si>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</si>
  <si>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</si>
  <si>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</si>
  <si>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</si>
  <si>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</si>
  <si>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</si>
  <si>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</si>
  <si>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</si>
  <si>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</si>
  <si>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</si>
  <si>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</si>
  <si>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</si>
  <si>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</si>
  <si>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</si>
  <si>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</si>
  <si>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</si>
  <si>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</si>
  <si>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</si>
  <si>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</si>
  <si>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</si>
  <si>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</si>
  <si>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</si>
  <si>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</si>
  <si>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</si>
  <si>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</si>
  <si>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</si>
  <si>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</si>
  <si>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</si>
  <si>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</si>
  <si>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</si>
  <si>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</si>
  <si>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</si>
  <si>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</si>
  <si>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</si>
  <si>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</si>
  <si>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</si>
  <si>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</si>
  <si>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</si>
  <si>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</si>
  <si>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</si>
  <si>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</si>
  <si>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</si>
  <si>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</si>
  <si>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</si>
  <si>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</si>
  <si>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</si>
  <si>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</si>
  <si>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</si>
  <si>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</si>
  <si>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</si>
  <si>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</si>
  <si>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</si>
  <si>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</si>
  <si>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</si>
  <si>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</si>
  <si>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</si>
  <si>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</si>
  <si>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</si>
  <si>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</si>
  <si>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</si>
  <si>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</si>
  <si>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</si>
  <si>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</si>
  <si>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</si>
  <si>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</si>
  <si>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</si>
  <si>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</si>
  <si>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</si>
  <si>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</si>
  <si>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</si>
  <si>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</si>
  <si>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</si>
  <si>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</si>
  <si>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</si>
  <si>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</si>
  <si>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</si>
  <si>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</si>
  <si>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</si>
  <si>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</si>
  <si>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</si>
  <si>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</si>
  <si>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</si>
  <si>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</si>
  <si>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</si>
  <si>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</si>
  <si>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</si>
  <si>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</si>
  <si>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</si>
  <si>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</si>
  <si>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</si>
  <si>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</si>
  <si>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</si>
  <si>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</si>
  <si>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</si>
  <si>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</si>
  <si>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</si>
  <si>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</si>
  <si>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</si>
  <si>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</si>
  <si>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</si>
  <si>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</si>
  <si>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</si>
  <si>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</si>
  <si>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</si>
  <si>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</si>
  <si>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</si>
  <si>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</si>
  <si>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</si>
  <si>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</si>
  <si>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</si>
  <si>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</si>
  <si>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</si>
  <si>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</si>
  <si>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</si>
  <si>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</si>
  <si>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</si>
  <si>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</si>
  <si>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</si>
  <si>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</si>
  <si>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</si>
  <si>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</si>
  <si>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</si>
  <si>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</si>
  <si>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</si>
  <si>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</si>
  <si>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</si>
  <si>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</si>
  <si>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</si>
  <si>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</si>
  <si>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</si>
  <si>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</si>
  <si>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</si>
  <si>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</si>
  <si>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</si>
  <si>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</si>
  <si>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</si>
  <si>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</si>
  <si>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</si>
  <si>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</si>
  <si>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</si>
  <si>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</si>
  <si>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</si>
  <si>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</si>
  <si>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</si>
  <si>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</si>
  <si>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</si>
  <si>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</si>
  <si>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</si>
  <si>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</si>
  <si>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</si>
  <si>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</si>
  <si>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</si>
  <si>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</si>
  <si>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</si>
  <si>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</si>
  <si>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</si>
  <si>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</si>
  <si>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</si>
  <si>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</si>
  <si>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</si>
  <si>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</si>
  <si>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</si>
  <si>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</si>
  <si>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</si>
  <si>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</si>
  <si>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</si>
  <si>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</si>
  <si>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</si>
  <si>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</si>
  <si>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</si>
  <si>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</si>
  <si>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</si>
  <si>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</si>
  <si>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</si>
  <si>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</si>
  <si>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</si>
  <si>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</si>
  <si>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</si>
  <si>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</si>
  <si>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</si>
  <si>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</si>
  <si>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</si>
  <si>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</si>
  <si>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</si>
  <si>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</si>
  <si>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</si>
  <si>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</si>
  <si>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</si>
  <si>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</si>
  <si>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</si>
  <si>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</si>
  <si>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</si>
  <si>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</si>
  <si>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</si>
  <si>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</si>
  <si>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</si>
  <si>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</si>
  <si>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</si>
  <si>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</si>
  <si>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</si>
  <si>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</si>
  <si>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</si>
  <si>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</si>
  <si>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</si>
  <si>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</si>
  <si>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</si>
  <si>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</si>
  <si>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</si>
  <si>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</si>
  <si>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</si>
  <si>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</si>
  <si>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</si>
  <si>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</si>
  <si>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</si>
  <si>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</si>
  <si>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</si>
  <si>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</si>
  <si>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</si>
  <si>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</si>
  <si>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</si>
  <si>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</si>
  <si>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</si>
  <si>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</si>
  <si>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</si>
  <si>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</si>
  <si>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</si>
  <si>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</si>
  <si>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</si>
  <si>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</si>
  <si>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</si>
  <si>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</si>
  <si>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</si>
  <si>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</si>
  <si>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</si>
  <si>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</si>
  <si>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</si>
  <si>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</si>
  <si>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</si>
  <si>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</si>
  <si>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</si>
  <si>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</si>
  <si>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</si>
  <si>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</si>
  <si>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</si>
  <si>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</si>
  <si>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</si>
  <si>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</si>
  <si>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</si>
  <si>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</si>
  <si>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</si>
  <si>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</si>
  <si>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</si>
  <si>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</si>
  <si>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</si>
  <si>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</si>
  <si>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</si>
  <si>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</si>
  <si>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</si>
  <si>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</si>
  <si>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</si>
  <si>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</si>
  <si>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</si>
  <si>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</si>
  <si>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</si>
  <si>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</si>
  <si>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</si>
  <si>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</si>
  <si>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</si>
  <si>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</si>
  <si>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</si>
  <si>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</si>
  <si>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</si>
  <si>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</si>
  <si>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</si>
  <si>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</si>
  <si>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</si>
  <si>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</si>
  <si>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</si>
  <si>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</si>
  <si>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</si>
  <si>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</si>
  <si>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</si>
  <si>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</si>
  <si>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</si>
  <si>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</si>
  <si>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</si>
  <si>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</si>
  <si>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</si>
  <si>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</si>
  <si>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</si>
  <si>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</si>
  <si>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</si>
  <si>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</si>
  <si>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</si>
  <si>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</si>
  <si>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</si>
  <si>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</si>
  <si>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</si>
  <si>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</si>
  <si>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</si>
  <si>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</si>
  <si>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</si>
  <si>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</si>
  <si>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</si>
  <si>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</si>
  <si>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</si>
  <si>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</si>
  <si>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</si>
  <si>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</si>
  <si>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</si>
  <si>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</si>
  <si>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</si>
  <si>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</si>
  <si>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</si>
  <si>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</si>
  <si>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</si>
  <si>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</si>
  <si>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</si>
  <si>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</si>
  <si>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</si>
  <si>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</si>
  <si>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</si>
  <si>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</si>
  <si>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</si>
  <si>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</si>
  <si>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</si>
  <si>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</si>
  <si>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</si>
  <si>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</si>
  <si>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</si>
  <si>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</si>
  <si>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</si>
  <si>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</si>
  <si>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</si>
  <si>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</si>
  <si>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</si>
  <si>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</si>
  <si>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</si>
  <si>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</si>
  <si>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</si>
  <si>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</si>
  <si>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</si>
  <si>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</si>
  <si>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</si>
  <si>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</si>
  <si>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</si>
  <si>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</si>
  <si>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</si>
  <si>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</si>
  <si>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</si>
  <si>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</si>
  <si>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</si>
  <si>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</si>
  <si>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</si>
  <si>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</si>
  <si>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</si>
  <si>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</si>
  <si>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</si>
  <si>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</si>
  <si>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</si>
  <si>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</si>
  <si>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</si>
  <si>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</si>
  <si>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</si>
  <si>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</si>
  <si>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</si>
  <si>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</si>
  <si>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</si>
  <si>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</si>
  <si>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</si>
  <si>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</si>
  <si>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</si>
  <si>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</si>
  <si>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</si>
  <si>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</si>
  <si>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</si>
  <si>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</si>
  <si>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</si>
  <si>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</si>
  <si>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</si>
  <si>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</si>
  <si>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</si>
  <si>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</si>
  <si>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</si>
  <si>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</si>
  <si>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</si>
  <si>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</si>
  <si>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</si>
  <si>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</si>
  <si>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</si>
  <si>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</si>
  <si>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</si>
  <si>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</si>
  <si>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</si>
  <si>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</si>
  <si>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</si>
  <si>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</si>
  <si>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</si>
  <si>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</si>
  <si>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</si>
  <si>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</si>
  <si>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</si>
  <si>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</si>
  <si>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</si>
  <si>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</si>
  <si>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</si>
  <si>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</si>
  <si>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</si>
  <si>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</si>
  <si>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</si>
  <si>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</si>
  <si>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</si>
  <si>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</si>
  <si>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</si>
  <si>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</si>
  <si>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</si>
  <si>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</si>
  <si>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</si>
  <si>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</si>
  <si>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</si>
  <si>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</si>
  <si>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</si>
  <si>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</si>
  <si>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</si>
  <si>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</si>
  <si>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</si>
  <si>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</si>
  <si>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</si>
  <si>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</si>
  <si>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</si>
  <si>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</si>
  <si>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</si>
  <si>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</si>
  <si>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</si>
  <si>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</si>
  <si>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</si>
  <si>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</si>
  <si>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</si>
  <si>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</si>
  <si>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</si>
  <si>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</si>
  <si>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</si>
  <si>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</si>
  <si>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</si>
  <si>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</si>
  <si>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</si>
  <si>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</si>
  <si>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</si>
  <si>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</si>
  <si>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</si>
  <si>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</si>
  <si>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</si>
  <si>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</si>
  <si>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</si>
  <si>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</si>
  <si>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</si>
  <si>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</si>
  <si>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</si>
  <si>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</si>
  <si>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</si>
  <si>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</si>
  <si>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</si>
  <si>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</si>
  <si>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</si>
  <si>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</si>
  <si>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</si>
  <si>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</si>
  <si>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</si>
  <si>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</si>
  <si>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</si>
  <si>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</si>
  <si>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</si>
  <si>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</si>
  <si>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</si>
  <si>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</si>
  <si>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</si>
  <si>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</si>
  <si>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</si>
  <si>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</si>
  <si>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</si>
  <si>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</si>
  <si>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</si>
  <si>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</si>
  <si>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</si>
  <si>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</si>
  <si>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</si>
  <si>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</si>
  <si>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</si>
  <si>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</si>
  <si>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</si>
  <si>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</si>
  <si>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</si>
  <si>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</si>
  <si>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</si>
  <si>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</si>
  <si>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</si>
  <si>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</si>
  <si>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</si>
  <si>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</si>
  <si>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</si>
  <si>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</si>
  <si>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</si>
  <si>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</si>
  <si>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</si>
  <si>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</si>
  <si>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</si>
  <si>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</si>
  <si>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</si>
  <si>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</si>
  <si>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</si>
  <si>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</si>
  <si>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</si>
  <si>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</si>
  <si>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</si>
  <si>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</si>
  <si>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</si>
  <si>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</si>
  <si>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</si>
  <si>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</si>
  <si>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</si>
  <si>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</si>
  <si>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</si>
  <si>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</si>
  <si>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</si>
  <si>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</si>
  <si>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</si>
  <si>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</si>
  <si>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</si>
  <si>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</si>
  <si>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</si>
  <si>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</si>
  <si>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</si>
  <si>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</si>
  <si>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</si>
  <si>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</si>
  <si>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</si>
  <si>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</si>
  <si>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</si>
  <si>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</si>
  <si>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</si>
  <si>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</si>
  <si>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</si>
  <si>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</si>
  <si>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</si>
  <si>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</si>
  <si>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</si>
  <si>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</si>
  <si>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</si>
  <si>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</si>
  <si>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</si>
  <si>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</si>
  <si>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</si>
  <si>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</si>
  <si>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</si>
  <si>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</si>
  <si>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</si>
  <si>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</si>
  <si>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</si>
  <si>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</si>
  <si>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</si>
  <si>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</si>
  <si>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</si>
  <si>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</si>
  <si>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</si>
  <si>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</si>
  <si>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</si>
  <si>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</si>
  <si>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</si>
  <si>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</si>
  <si>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</si>
  <si>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</si>
  <si>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</si>
  <si>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</si>
  <si>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</si>
  <si>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</si>
  <si>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</si>
  <si>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</si>
  <si>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</si>
  <si>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</si>
  <si>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</si>
  <si>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</si>
  <si>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</si>
  <si>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</si>
  <si>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</si>
  <si>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</si>
  <si>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</si>
  <si>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</si>
  <si>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</si>
  <si>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</si>
  <si>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</si>
  <si>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</si>
  <si>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</si>
  <si>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</si>
  <si>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</si>
  <si>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</si>
  <si>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</si>
  <si>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</si>
  <si>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</si>
  <si>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</si>
  <si>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</si>
  <si>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</si>
  <si>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</si>
  <si>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</si>
  <si>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</si>
  <si>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</si>
  <si>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</si>
  <si>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</si>
  <si>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</si>
  <si>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</si>
  <si>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</si>
  <si>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</si>
  <si>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</si>
  <si>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</si>
  <si>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</si>
  <si>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</si>
  <si>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</si>
  <si>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</si>
  <si>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</si>
  <si>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</si>
  <si>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</si>
  <si>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</si>
  <si>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</si>
  <si>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</si>
  <si>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</si>
  <si>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</si>
  <si>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</si>
  <si>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</si>
  <si>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</si>
  <si>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</si>
  <si>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</si>
  <si>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</si>
  <si>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</si>
  <si>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</si>
  <si>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</si>
  <si>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</si>
  <si>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</si>
  <si>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</si>
  <si>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</si>
  <si>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</si>
  <si>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</si>
  <si>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</si>
  <si>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</si>
  <si>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</si>
  <si>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</si>
  <si>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</si>
  <si>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</si>
  <si>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</si>
  <si>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</si>
  <si>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</si>
  <si>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</si>
  <si>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</si>
  <si>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</si>
  <si>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</si>
  <si>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</si>
  <si>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</si>
  <si>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</si>
  <si>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</si>
  <si>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</si>
  <si>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</si>
  <si>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</si>
  <si>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</si>
  <si>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</si>
  <si>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</si>
  <si>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</si>
  <si>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</si>
  <si>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</si>
  <si>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</si>
  <si>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</si>
  <si>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</si>
  <si>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</si>
  <si>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</si>
  <si>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</si>
  <si>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</si>
  <si>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</si>
  <si>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</si>
  <si>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</si>
  <si>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</si>
  <si>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</si>
  <si>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</si>
  <si>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</si>
  <si>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</si>
  <si>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</si>
  <si>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</si>
  <si>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</si>
  <si>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</si>
  <si>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</si>
  <si>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</si>
  <si>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</si>
  <si>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</si>
  <si>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</si>
  <si>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</si>
  <si>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</si>
  <si>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</si>
  <si>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</si>
  <si>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</si>
  <si>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</si>
  <si>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</si>
  <si>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</si>
  <si>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</si>
  <si>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</si>
  <si>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</si>
  <si>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</si>
  <si>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</si>
  <si>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</si>
  <si>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</si>
  <si>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</si>
  <si>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</si>
  <si>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</si>
  <si>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</si>
  <si>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</si>
  <si>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</si>
  <si>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</si>
  <si>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</si>
  <si>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</si>
  <si>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</si>
  <si>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</si>
  <si>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</si>
  <si>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</si>
  <si>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</si>
  <si>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</si>
  <si>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</si>
  <si>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</si>
  <si>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</si>
  <si>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</si>
  <si>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</si>
  <si>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</si>
  <si>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</si>
  <si>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</si>
  <si>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</si>
  <si>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</si>
  <si>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</si>
  <si>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</si>
  <si>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</si>
  <si>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</si>
  <si>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</si>
  <si>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</si>
  <si>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</si>
  <si>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</si>
  <si>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</si>
  <si>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</si>
  <si>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</si>
  <si>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</si>
  <si>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</si>
  <si>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</si>
  <si>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</si>
  <si>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</si>
  <si>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</si>
  <si>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</si>
  <si>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</si>
  <si>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</si>
  <si>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</si>
  <si>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</si>
  <si>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</si>
  <si>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</si>
  <si>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</si>
  <si>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</si>
  <si>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</si>
  <si>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</si>
  <si>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</si>
  <si>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</si>
  <si>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</si>
  <si>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</si>
  <si>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</si>
  <si>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</si>
  <si>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</si>
  <si>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</si>
  <si>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</si>
  <si>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</si>
  <si>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</si>
  <si>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</si>
  <si>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</si>
  <si>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</si>
  <si>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</si>
  <si>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</si>
  <si>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</si>
  <si>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</si>
  <si>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</si>
  <si>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</si>
  <si>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</si>
  <si>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</si>
  <si>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</si>
  <si>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</si>
  <si>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</si>
  <si>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</si>
  <si>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</si>
  <si>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</si>
  <si>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</si>
  <si>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</si>
  <si>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</si>
  <si>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</si>
  <si>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</si>
  <si>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</si>
  <si>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</si>
  <si>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</si>
  <si>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</si>
  <si>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</si>
  <si>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</si>
  <si>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</si>
  <si>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</si>
  <si>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</si>
  <si>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</si>
  <si>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</si>
  <si>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</si>
  <si>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</si>
  <si>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</si>
  <si>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</si>
  <si>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</si>
  <si>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</si>
  <si>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</si>
  <si>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</si>
  <si>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</si>
  <si>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</si>
  <si>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</si>
  <si>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</si>
  <si>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</si>
  <si>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</si>
  <si>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</si>
  <si>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</si>
  <si>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</si>
  <si>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</si>
  <si>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</si>
  <si>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</si>
  <si>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</si>
  <si>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</si>
  <si>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</si>
  <si>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</si>
  <si>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</si>
  <si>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</si>
  <si>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</si>
  <si>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</si>
  <si>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</si>
  <si>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</si>
  <si>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</si>
  <si>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</si>
  <si>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</si>
  <si>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</si>
  <si>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</si>
  <si>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</si>
  <si>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</si>
  <si>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</si>
  <si>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</si>
  <si>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</si>
  <si>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</si>
  <si>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</si>
  <si>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</si>
  <si>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</si>
  <si>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</si>
  <si>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</si>
  <si>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</si>
  <si>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</si>
  <si>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</si>
  <si>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</si>
  <si>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</si>
  <si>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</si>
  <si>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</si>
  <si>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</si>
  <si>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</si>
  <si>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</si>
  <si>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</si>
  <si>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</si>
  <si>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</si>
  <si>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</si>
  <si>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</si>
  <si>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</si>
  <si>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</si>
  <si>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</si>
  <si>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</si>
  <si>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</si>
  <si>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</si>
  <si>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</si>
  <si>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</si>
  <si>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</si>
  <si>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</si>
  <si>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</si>
  <si>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</si>
  <si>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</si>
  <si>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</si>
  <si>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</si>
  <si>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</si>
  <si>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</si>
  <si>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</si>
  <si>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</si>
  <si>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</si>
  <si>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</si>
  <si>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</si>
  <si>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</si>
  <si>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</si>
  <si>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</si>
  <si>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</si>
  <si>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</si>
  <si>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</si>
  <si>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</si>
  <si>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</si>
  <si>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</si>
  <si>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</si>
  <si>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</si>
  <si>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</si>
  <si>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</si>
  <si>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</si>
  <si>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</si>
  <si>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</si>
  <si>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</si>
  <si>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</si>
  <si>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</si>
  <si>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</si>
  <si>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</si>
  <si>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</si>
  <si>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</si>
  <si>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</si>
  <si>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</si>
  <si>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</si>
  <si>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</si>
  <si>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</si>
  <si>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</si>
  <si>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</si>
  <si>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</si>
  <si>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</si>
  <si>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</si>
  <si>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</si>
  <si>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</si>
  <si>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</si>
  <si>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</si>
  <si>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</si>
  <si>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</si>
  <si>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</si>
  <si>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</si>
  <si>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</si>
  <si>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</si>
  <si>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</si>
  <si>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</si>
  <si>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</si>
  <si>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</si>
  <si>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</si>
  <si>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</si>
  <si>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</si>
  <si>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</si>
  <si>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</si>
  <si>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</si>
  <si>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</si>
  <si>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</si>
  <si>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</si>
  <si>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</si>
  <si>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</si>
  <si>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</si>
  <si>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</si>
  <si>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</si>
  <si>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</si>
  <si>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</si>
  <si>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</si>
  <si>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</si>
  <si>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</si>
  <si>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</si>
  <si>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</si>
  <si>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</si>
  <si>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</si>
  <si>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</si>
  <si>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</si>
  <si>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</si>
  <si>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</si>
  <si>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</si>
  <si>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</si>
  <si>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</si>
  <si>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</si>
  <si>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</si>
  <si>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</si>
  <si>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</si>
  <si>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</si>
  <si>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</si>
  <si>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</si>
  <si>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</si>
  <si>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</si>
  <si>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</si>
  <si>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</si>
  <si>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</si>
  <si>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</si>
  <si>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</si>
  <si>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</si>
  <si>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</si>
  <si>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</si>
  <si>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</si>
  <si>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</si>
  <si>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</si>
  <si>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</si>
  <si>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</si>
  <si>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</si>
  <si>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</si>
  <si>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</si>
  <si>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</si>
  <si>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</si>
  <si>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</si>
  <si>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</si>
  <si>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</si>
  <si>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</si>
  <si>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</si>
  <si>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</si>
  <si>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</si>
  <si>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</si>
  <si>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</si>
  <si>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</si>
  <si>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</si>
  <si>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</si>
  <si>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</si>
  <si>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</si>
  <si>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</si>
  <si>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</si>
  <si>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</si>
  <si>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</si>
  <si>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</si>
  <si>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</si>
  <si>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</si>
  <si>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</si>
  <si>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</si>
  <si>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</si>
  <si>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</si>
  <si>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</si>
  <si>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</si>
  <si>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</si>
  <si>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</si>
  <si>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</si>
  <si>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</si>
  <si>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</si>
  <si>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</si>
  <si>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</si>
  <si>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</si>
  <si>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</si>
  <si>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</si>
  <si>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</si>
  <si>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</si>
  <si>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</si>
  <si>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</si>
  <si>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</si>
  <si>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</si>
  <si>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</si>
  <si>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</si>
  <si>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</si>
  <si>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</si>
  <si>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</si>
  <si>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</si>
  <si>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</si>
  <si>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</si>
  <si>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</si>
  <si>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</si>
  <si>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</si>
  <si>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</si>
  <si>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</si>
  <si>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</si>
  <si>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</si>
  <si>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</si>
  <si>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</si>
  <si>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</si>
  <si>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</si>
  <si>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</si>
  <si>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</si>
  <si>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</si>
  <si>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</si>
  <si>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</si>
  <si>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</si>
  <si>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</si>
  <si>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</si>
  <si>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</si>
  <si>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</si>
  <si>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</si>
  <si>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</si>
  <si>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</si>
  <si>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</si>
  <si>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</si>
  <si>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</si>
  <si>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</si>
  <si>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</si>
  <si>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</si>
  <si>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</si>
  <si>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</si>
  <si>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</si>
  <si>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</si>
  <si>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</si>
  <si>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</si>
  <si>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</si>
  <si>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</si>
  <si>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</si>
  <si>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</si>
  <si>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</si>
  <si>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</si>
  <si>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</si>
  <si>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</si>
  <si>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</si>
  <si>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</si>
  <si>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</si>
  <si>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</si>
  <si>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</si>
  <si>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</si>
  <si>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</si>
  <si>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</si>
  <si>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</si>
  <si>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</si>
  <si>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</si>
  <si>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</si>
  <si>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</si>
  <si>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</si>
  <si>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</si>
  <si>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</si>
  <si>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</si>
  <si>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</si>
  <si>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</si>
  <si>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</si>
  <si>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</si>
  <si>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</si>
  <si>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</si>
  <si>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</si>
  <si>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</si>
  <si>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</si>
  <si>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</si>
  <si>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</si>
  <si>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</si>
  <si>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</si>
  <si>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</si>
  <si>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</si>
  <si>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</si>
  <si>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</si>
  <si>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</si>
  <si>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</si>
  <si>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</si>
  <si>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</si>
  <si>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</si>
  <si>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</si>
  <si>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</si>
  <si>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</si>
  <si>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</si>
  <si>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</si>
  <si>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</si>
  <si>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</si>
  <si>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</si>
  <si>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</si>
  <si>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</si>
  <si>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</si>
  <si>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</si>
  <si>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</si>
  <si>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</si>
  <si>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</si>
  <si>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</si>
  <si>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</si>
  <si>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</si>
  <si>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</si>
  <si>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</si>
  <si>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</si>
  <si>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</si>
  <si>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</si>
  <si>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</si>
  <si>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</si>
  <si>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</si>
  <si>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</si>
  <si>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</si>
  <si>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</si>
  <si>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</si>
  <si>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</si>
  <si>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</si>
  <si>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</si>
  <si>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</si>
  <si>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</si>
  <si>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</si>
  <si>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</si>
  <si>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</si>
  <si>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</si>
  <si>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</si>
  <si>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</si>
  <si>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</si>
  <si>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</si>
  <si>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</si>
  <si>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</si>
  <si>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</si>
  <si>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</si>
  <si>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</si>
  <si>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</si>
  <si>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</si>
  <si>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</si>
  <si>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</si>
  <si>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</si>
  <si>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</si>
  <si>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</si>
  <si>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</si>
  <si>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</si>
  <si>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</si>
  <si>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</si>
  <si>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</si>
  <si>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</si>
  <si>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</si>
  <si>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</si>
  <si>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</si>
  <si>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</si>
  <si>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</si>
  <si>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</si>
  <si>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</si>
  <si>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</si>
  <si>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</si>
  <si>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</si>
  <si>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</si>
  <si>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</si>
  <si>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</si>
  <si>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</si>
  <si>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</si>
  <si>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</si>
  <si>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</si>
  <si>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</si>
  <si>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</si>
  <si>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</si>
  <si>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</si>
  <si>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</si>
  <si>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</si>
  <si>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</si>
  <si>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</si>
  <si>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</si>
  <si>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</si>
  <si>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</si>
  <si>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</si>
  <si>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</si>
  <si>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</si>
  <si>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</si>
  <si>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</si>
  <si>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</si>
  <si>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</si>
  <si>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</si>
  <si>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</si>
  <si>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</si>
  <si>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</si>
  <si>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</si>
  <si>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</si>
  <si>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</si>
  <si>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</si>
  <si>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</si>
  <si>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</si>
  <si>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</si>
  <si>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</si>
  <si>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</si>
  <si>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</si>
  <si>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</si>
  <si>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</si>
  <si>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</si>
  <si>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</si>
  <si>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</si>
  <si>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</si>
  <si>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</si>
  <si>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</si>
  <si>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</si>
  <si>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</si>
  <si>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</si>
  <si>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</si>
  <si>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</si>
  <si>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</si>
  <si>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</si>
  <si>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</si>
  <si>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</si>
  <si>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</si>
  <si>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</si>
  <si>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</si>
  <si>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</si>
  <si>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</si>
  <si>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</si>
  <si>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</si>
  <si>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</si>
  <si>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</si>
  <si>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</si>
  <si>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</si>
  <si>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</si>
  <si>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</si>
  <si>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</si>
  <si>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</si>
  <si>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</si>
  <si>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</si>
  <si>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</si>
  <si>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</si>
  <si>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</si>
  <si>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</si>
  <si>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</si>
  <si>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</si>
  <si>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</si>
  <si>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</si>
  <si>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</si>
  <si>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</si>
  <si>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</si>
  <si>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</si>
  <si>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</si>
  <si>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</si>
  <si>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</si>
  <si>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</si>
  <si>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</si>
  <si>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</si>
  <si>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</si>
  <si>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</si>
  <si>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</si>
  <si>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</si>
  <si>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</si>
  <si>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</si>
  <si>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</si>
  <si>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</si>
  <si>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</si>
  <si>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</si>
  <si>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</si>
  <si>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</si>
  <si>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</si>
  <si>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</si>
  <si>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</si>
  <si>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</si>
  <si>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</si>
  <si>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</si>
  <si>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</si>
  <si>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</si>
  <si>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</si>
  <si>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</si>
  <si>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</si>
  <si>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</si>
  <si>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</si>
  <si>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</si>
  <si>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</si>
  <si>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</si>
  <si>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</si>
  <si>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</si>
  <si>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</si>
  <si>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</si>
  <si>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</si>
  <si>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</si>
  <si>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</si>
  <si>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</si>
  <si>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</si>
  <si>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</si>
  <si>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</si>
  <si>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</si>
  <si>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</si>
  <si>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</si>
  <si>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</si>
  <si>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</si>
  <si>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</si>
  <si>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</si>
  <si>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</si>
  <si>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</si>
  <si>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</si>
  <si>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</si>
  <si>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</si>
  <si>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</si>
  <si>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</si>
  <si>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</si>
  <si>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</si>
  <si>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</si>
  <si>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</si>
  <si>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</si>
  <si>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</si>
  <si>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</si>
  <si>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</si>
  <si>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</si>
  <si>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</si>
  <si>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</si>
  <si>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</si>
  <si>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</si>
  <si>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</si>
  <si>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</si>
  <si>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</si>
  <si>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</si>
  <si>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</si>
  <si>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</si>
  <si>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</si>
  <si>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</si>
  <si>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</si>
  <si>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</si>
  <si>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</si>
  <si>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</si>
  <si>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</si>
  <si>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</si>
  <si>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</si>
  <si>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</si>
  <si>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</si>
  <si>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</si>
  <si>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</si>
  <si>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</si>
  <si>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</si>
  <si>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</si>
  <si>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</si>
  <si>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</si>
  <si>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</si>
  <si>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</si>
  <si>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</si>
  <si>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</si>
  <si>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</si>
  <si>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</si>
  <si>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</si>
  <si>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</si>
  <si>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</si>
  <si>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</si>
  <si>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</si>
  <si>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</si>
  <si>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</si>
  <si>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</si>
  <si>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</si>
  <si>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</si>
  <si>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</si>
  <si>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</si>
  <si>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</si>
  <si>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</si>
  <si>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</si>
  <si>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</si>
  <si>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</si>
  <si>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</si>
  <si>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</si>
  <si>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</si>
  <si>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</si>
  <si>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</si>
  <si>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</si>
  <si>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</si>
  <si>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</si>
  <si>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</si>
  <si>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</si>
  <si>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</si>
  <si>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</si>
  <si>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</si>
  <si>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</si>
  <si>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</si>
  <si>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</si>
  <si>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</si>
  <si>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</si>
  <si>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</si>
  <si>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</si>
  <si>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</si>
  <si>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</si>
  <si>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</si>
  <si>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</si>
  <si>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</si>
  <si>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</si>
  <si>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</si>
  <si>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</si>
  <si>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</si>
  <si>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</si>
  <si>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</si>
  <si>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</si>
  <si>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</si>
  <si>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</si>
  <si>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</si>
  <si>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</si>
  <si>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</si>
  <si>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</si>
  <si>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</si>
  <si>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</si>
  <si>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</si>
  <si>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</si>
  <si>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</si>
  <si>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</si>
  <si>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</si>
  <si>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</si>
  <si>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</si>
  <si>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</si>
  <si>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</si>
  <si>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</si>
  <si>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</si>
  <si>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</si>
  <si>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</si>
  <si>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</si>
  <si>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</si>
  <si>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</si>
  <si>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</si>
  <si>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</si>
  <si>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</si>
  <si>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</si>
  <si>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</si>
  <si>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</si>
  <si>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</si>
  <si>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</si>
  <si>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</si>
  <si>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</si>
  <si>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</si>
  <si>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</si>
  <si>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</si>
  <si>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</si>
  <si>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</si>
  <si>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</si>
  <si>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</si>
  <si>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</si>
  <si>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</si>
  <si>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</si>
  <si>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</si>
  <si>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</si>
  <si>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</si>
  <si>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</si>
  <si>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</si>
  <si>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</si>
  <si>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</si>
  <si>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</si>
  <si>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</si>
  <si>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</si>
  <si>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</si>
  <si>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</si>
  <si>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</si>
  <si>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</si>
  <si>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</si>
  <si>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</si>
  <si>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</si>
  <si>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</si>
  <si>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</si>
  <si>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</si>
  <si>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</si>
  <si>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</si>
  <si>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</si>
  <si>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</si>
  <si>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</si>
  <si>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</si>
  <si>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</si>
  <si>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</si>
  <si>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</si>
  <si>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</si>
  <si>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</si>
  <si>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</si>
  <si>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</si>
  <si>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</si>
  <si>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</si>
  <si>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</si>
  <si>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</si>
  <si>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</si>
  <si>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</si>
  <si>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</si>
  <si>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</si>
  <si>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</si>
  <si>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</si>
  <si>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</si>
  <si>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</si>
  <si>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</si>
  <si>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</si>
  <si>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</si>
  <si>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</si>
  <si>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</si>
  <si>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</si>
  <si>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</si>
  <si>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</si>
  <si>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</si>
  <si>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</si>
  <si>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</si>
  <si>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</si>
  <si>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</si>
  <si>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</si>
  <si>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</si>
  <si>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</si>
  <si>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</si>
  <si>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</si>
  <si>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</si>
  <si>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</si>
  <si>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</si>
  <si>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</si>
  <si>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</si>
  <si>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</si>
  <si>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</si>
  <si>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</si>
  <si>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</si>
  <si>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</si>
  <si>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</si>
  <si>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</si>
  <si>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</si>
  <si>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</si>
  <si>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</si>
  <si>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</si>
  <si>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</si>
  <si>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</si>
  <si>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</si>
  <si>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</si>
  <si>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</si>
  <si>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</si>
  <si>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</si>
  <si>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</si>
  <si>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</si>
  <si>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</si>
  <si>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</si>
  <si>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</si>
  <si>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</si>
  <si>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</si>
  <si>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</si>
  <si>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</si>
  <si>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</si>
  <si>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</si>
  <si>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</si>
  <si>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</si>
  <si>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</si>
  <si>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</si>
  <si>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</si>
  <si>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</si>
  <si>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</si>
  <si>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</si>
  <si>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</si>
  <si>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</si>
  <si>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</si>
  <si>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</si>
  <si>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</si>
  <si>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</si>
  <si>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</si>
  <si>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</si>
  <si>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</si>
  <si>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</si>
  <si>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</si>
  <si>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</si>
  <si>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</si>
  <si>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</si>
  <si>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</si>
  <si>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</si>
  <si>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</si>
  <si>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</si>
  <si>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</si>
  <si>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</si>
  <si>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</si>
  <si>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</si>
  <si>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</si>
  <si>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</si>
  <si>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</si>
  <si>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</si>
  <si>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</si>
  <si>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</si>
  <si>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</si>
  <si>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</si>
  <si>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</si>
  <si>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</si>
  <si>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</si>
  <si>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</si>
  <si>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</si>
  <si>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</si>
  <si>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</si>
  <si>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</si>
  <si>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</si>
  <si>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</si>
  <si>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</si>
  <si>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</si>
  <si>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</si>
  <si>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</si>
  <si>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</si>
  <si>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</si>
  <si>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</si>
  <si>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</si>
  <si>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</si>
  <si>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</si>
  <si>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</si>
  <si>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</si>
  <si>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</si>
  <si>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</si>
  <si>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</si>
  <si>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</si>
  <si>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</si>
  <si>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</si>
  <si>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</si>
  <si>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</si>
  <si>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</si>
  <si>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</si>
  <si>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</si>
  <si>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</si>
  <si>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</si>
  <si>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</si>
  <si>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</si>
  <si>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</si>
  <si>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</si>
  <si>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</si>
  <si>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</si>
  <si>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</si>
  <si>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</si>
  <si>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</si>
  <si>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</si>
  <si>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</si>
  <si>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</si>
  <si>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</si>
  <si>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</si>
  <si>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</si>
  <si>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</si>
  <si>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</si>
  <si>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</si>
  <si>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</si>
  <si>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</si>
  <si>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</si>
  <si>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</si>
  <si>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</si>
  <si>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</si>
  <si>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</si>
  <si>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</si>
  <si>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</si>
  <si>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</si>
  <si>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</si>
  <si>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</si>
  <si>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</si>
  <si>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</si>
  <si>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</si>
  <si>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</si>
  <si>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</si>
  <si>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</si>
  <si>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</si>
  <si>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</si>
  <si>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</si>
  <si>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</si>
  <si>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</si>
  <si>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</si>
  <si>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</si>
  <si>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</si>
  <si>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</si>
  <si>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</si>
  <si>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</si>
  <si>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</si>
  <si>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</si>
  <si>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</si>
  <si>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</si>
  <si>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</si>
  <si>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</si>
  <si>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</si>
  <si>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</si>
  <si>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</si>
  <si>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</si>
  <si>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</si>
  <si>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</si>
  <si>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</si>
  <si>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</si>
  <si>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</si>
  <si>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</si>
  <si>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</si>
  <si>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</si>
  <si>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</si>
  <si>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</si>
  <si>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</si>
  <si>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</si>
  <si>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</si>
  <si>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</si>
  <si>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</si>
  <si>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</si>
  <si>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</si>
  <si>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</si>
  <si>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</si>
  <si>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</si>
  <si>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</si>
  <si>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</si>
  <si>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</si>
  <si>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</si>
  <si>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</si>
  <si>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</si>
  <si>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</si>
  <si>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</si>
  <si>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</si>
  <si>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</si>
  <si>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</si>
  <si>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</si>
  <si>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</si>
  <si>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</si>
  <si>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</si>
  <si>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</si>
  <si>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</si>
  <si>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</si>
  <si>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</si>
  <si>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</si>
  <si>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</si>
  <si>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</si>
  <si>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</si>
  <si>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</si>
  <si>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</si>
  <si>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</si>
  <si>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</si>
  <si>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</si>
  <si>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</si>
  <si>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</si>
  <si>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</si>
  <si>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</si>
  <si>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</si>
  <si>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</si>
  <si>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</si>
  <si>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</si>
  <si>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</si>
  <si>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</si>
  <si>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</si>
  <si>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</si>
  <si>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</si>
  <si>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</si>
  <si>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</si>
  <si>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</si>
  <si>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</si>
  <si>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</si>
  <si>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</si>
  <si>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</si>
  <si>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</si>
  <si>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</si>
  <si>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</si>
  <si>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</si>
  <si>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</si>
  <si>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</si>
  <si>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</si>
  <si>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</si>
  <si>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</si>
  <si>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</si>
  <si>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</si>
  <si>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</si>
  <si>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</si>
  <si>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</si>
  <si>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</si>
  <si>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</si>
  <si>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</si>
  <si>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</si>
  <si>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</si>
  <si>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</si>
  <si>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</si>
  <si>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</si>
  <si>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</si>
  <si>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</si>
  <si>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</si>
  <si>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</si>
  <si>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</si>
  <si>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</si>
  <si>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</si>
  <si>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</si>
  <si>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</si>
  <si>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</si>
  <si>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</si>
  <si>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</si>
  <si>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</si>
  <si>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</si>
  <si>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</si>
  <si>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</si>
  <si>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</si>
  <si>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</si>
  <si>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</si>
  <si>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</si>
  <si>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</si>
  <si>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</si>
  <si>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</si>
  <si>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</si>
  <si>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</si>
  <si>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</si>
  <si>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</si>
  <si>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</si>
  <si>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</si>
  <si>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</si>
  <si>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</si>
  <si>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</si>
  <si>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</si>
  <si>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</si>
  <si>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</si>
  <si>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</si>
  <si>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</si>
  <si>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</si>
  <si>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</si>
  <si>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</si>
  <si>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</si>
  <si>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</si>
  <si>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</si>
  <si>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</si>
  <si>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</si>
  <si>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</si>
  <si>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</si>
  <si>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</si>
  <si>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</si>
  <si>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</si>
  <si>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</si>
  <si>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</si>
  <si>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</si>
  <si>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</si>
  <si>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</si>
  <si>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</si>
  <si>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</si>
  <si>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</si>
  <si>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</si>
  <si>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</si>
  <si>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</si>
  <si>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</si>
  <si>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</si>
  <si>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</si>
  <si>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</si>
  <si>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</si>
  <si>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</si>
  <si>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</si>
  <si>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</si>
  <si>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</si>
  <si>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</si>
  <si>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</si>
  <si>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</si>
  <si>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</si>
  <si>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</si>
  <si>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</si>
  <si>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</si>
  <si>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</si>
  <si>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</si>
  <si>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</si>
  <si>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</si>
  <si>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</si>
  <si>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</si>
  <si>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</si>
  <si>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</si>
  <si>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</si>
  <si>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</si>
  <si>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</si>
  <si>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</si>
  <si>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</si>
  <si>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</si>
  <si>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</si>
  <si>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</si>
  <si>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</si>
  <si>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</si>
  <si>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</si>
  <si>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</si>
  <si>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</si>
  <si>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</si>
  <si>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</si>
  <si>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</si>
  <si>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</si>
  <si>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</si>
  <si>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</si>
  <si>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</si>
  <si>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</si>
  <si>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</si>
  <si>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</si>
  <si>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</si>
  <si>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</si>
  <si>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</si>
  <si>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</si>
  <si>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</si>
  <si>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</si>
  <si>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</si>
  <si>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</si>
  <si>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</si>
  <si>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</si>
  <si>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</si>
  <si>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</si>
  <si>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</si>
  <si>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</si>
  <si>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</si>
  <si>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</si>
  <si>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</si>
  <si>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</si>
  <si>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</si>
  <si>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</si>
  <si>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</si>
  <si>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</si>
  <si>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</si>
  <si>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</si>
  <si>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</si>
  <si>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</si>
  <si>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</si>
  <si>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</si>
  <si>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</si>
  <si>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</si>
  <si>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</si>
  <si>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</si>
  <si>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</si>
  <si>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</si>
  <si>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</si>
  <si>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</si>
  <si>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</si>
  <si>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</si>
  <si>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</si>
  <si>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</si>
  <si>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</si>
  <si>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</si>
  <si>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</si>
  <si>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</si>
  <si>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</si>
  <si>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</si>
  <si>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</si>
  <si>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</si>
  <si>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</si>
  <si>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</si>
  <si>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</si>
  <si>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</si>
  <si>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</si>
  <si>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</si>
  <si>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</si>
  <si>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</si>
  <si>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</si>
  <si>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</si>
  <si>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</si>
  <si>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</si>
  <si>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</si>
  <si>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</si>
  <si>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</si>
  <si>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</si>
  <si>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</si>
  <si>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</si>
  <si>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</si>
  <si>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</si>
  <si>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</si>
  <si>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</si>
  <si>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</si>
  <si>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</si>
  <si>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</si>
  <si>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</si>
  <si>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</si>
  <si>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</si>
  <si>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</si>
  <si>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</si>
  <si>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</si>
  <si>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</si>
  <si>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</si>
  <si>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</si>
  <si>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</si>
  <si>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</si>
  <si>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</si>
  <si>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</si>
  <si>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</si>
  <si>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</si>
  <si>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</si>
  <si>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</si>
  <si>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</si>
  <si>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</si>
  <si>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</si>
  <si>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</si>
  <si>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</si>
  <si>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</si>
  <si>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</si>
  <si>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</si>
  <si>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</si>
  <si>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</si>
  <si>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</si>
  <si>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</si>
  <si>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</si>
  <si>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</si>
  <si>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</si>
  <si>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</si>
  <si>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</si>
  <si>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</si>
  <si>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</si>
  <si>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</si>
  <si>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</si>
  <si>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</si>
  <si>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</si>
  <si>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</si>
  <si>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</si>
  <si>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</si>
  <si>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</si>
  <si>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</si>
  <si>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</si>
  <si>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</si>
  <si>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</si>
  <si>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</si>
  <si>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</si>
  <si>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</si>
  <si>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</si>
  <si>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</si>
  <si>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</si>
  <si>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</si>
  <si>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</si>
  <si>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</si>
  <si>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</si>
  <si>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</si>
  <si>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</si>
  <si>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</si>
  <si>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</si>
  <si>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</si>
  <si>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</si>
  <si>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</si>
  <si>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</si>
  <si>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</si>
  <si>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</si>
  <si>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</si>
  <si>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</si>
  <si>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</si>
  <si>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</si>
  <si>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</si>
  <si>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</si>
  <si>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</si>
  <si>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</si>
  <si>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</si>
  <si>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</si>
  <si>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</si>
  <si>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</si>
  <si>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</si>
  <si>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</si>
  <si>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</si>
  <si>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</si>
  <si>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</si>
  <si>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</si>
  <si>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</si>
  <si>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</si>
  <si>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</si>
  <si>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</si>
  <si>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</si>
  <si>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</si>
  <si>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</si>
  <si>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</si>
  <si>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</si>
  <si>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</si>
  <si>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</si>
  <si>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</si>
  <si>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</si>
  <si>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</si>
  <si>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</si>
  <si>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</si>
  <si>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</si>
  <si>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</si>
  <si>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</si>
  <si>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</si>
  <si>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</si>
  <si>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</si>
  <si>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</si>
  <si>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</si>
  <si>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</si>
  <si>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</si>
  <si>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</si>
  <si>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</si>
  <si>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</si>
  <si>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</si>
  <si>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</si>
  <si>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</si>
  <si>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</si>
  <si>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</si>
  <si>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</si>
  <si>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</si>
  <si>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</si>
  <si>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</si>
  <si>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</si>
  <si>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</si>
  <si>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</si>
  <si>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</si>
  <si>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</si>
  <si>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</si>
  <si>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</si>
  <si>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</si>
  <si>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</si>
  <si>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</si>
  <si>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</si>
  <si>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</si>
  <si>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</si>
  <si>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</si>
  <si>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</si>
  <si>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</si>
  <si>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</si>
  <si>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</si>
  <si>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</si>
  <si>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</si>
  <si>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</si>
  <si>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</si>
  <si>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</si>
  <si>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</si>
  <si>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</si>
  <si>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</si>
  <si>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</si>
  <si>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</si>
  <si>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</si>
  <si>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</si>
  <si>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</si>
  <si>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</si>
  <si>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</si>
  <si>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</si>
  <si>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</si>
  <si>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</si>
  <si>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</si>
  <si>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</si>
  <si>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</si>
  <si>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</si>
  <si>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</si>
  <si>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</si>
  <si>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</si>
  <si>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</si>
  <si>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</si>
  <si>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</si>
  <si>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</si>
  <si>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</si>
  <si>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</si>
  <si>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</si>
  <si>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</si>
  <si>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</si>
  <si>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</si>
  <si>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</si>
  <si>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</si>
  <si>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</si>
  <si>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</si>
  <si>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</si>
  <si>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</si>
  <si>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</si>
  <si>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</si>
  <si>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</si>
  <si>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</si>
  <si>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</si>
  <si>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</si>
  <si>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</si>
  <si>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</si>
  <si>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</si>
  <si>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</si>
  <si>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</si>
  <si>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</si>
  <si>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</si>
  <si>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</si>
  <si>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</si>
  <si>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</si>
  <si>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</si>
  <si>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</si>
  <si>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</si>
  <si>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</si>
  <si>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</si>
  <si>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</si>
  <si>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</si>
  <si>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</si>
  <si>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</si>
  <si>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</si>
  <si>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</si>
  <si>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</si>
  <si>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</si>
  <si>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</si>
  <si>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</si>
  <si>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</si>
  <si>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</si>
  <si>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</si>
  <si>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</si>
  <si>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</si>
  <si>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</si>
  <si>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</si>
  <si>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</si>
  <si>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</si>
  <si>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</si>
  <si>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</si>
  <si>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</si>
  <si>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</si>
  <si>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</si>
  <si>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</si>
  <si>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</si>
  <si>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</si>
  <si>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</si>
  <si>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</si>
  <si>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</si>
  <si>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</si>
  <si>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</si>
  <si>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</si>
  <si>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</si>
  <si>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</si>
  <si>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</si>
  <si>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</si>
  <si>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</si>
  <si>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</si>
  <si>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</si>
  <si>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</si>
  <si>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</si>
  <si>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</si>
  <si>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</si>
  <si>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</si>
  <si>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</si>
  <si>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</si>
  <si>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</si>
  <si>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</si>
  <si>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</si>
  <si>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</si>
  <si>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</si>
  <si>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</si>
  <si>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</si>
  <si>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</si>
  <si>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</si>
  <si>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</si>
  <si>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</si>
  <si>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</si>
  <si>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</si>
  <si>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</si>
  <si>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</si>
  <si>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</si>
  <si>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</si>
  <si>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</si>
  <si>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</si>
  <si>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</si>
  <si>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</si>
  <si>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</si>
  <si>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</si>
  <si>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</si>
  <si>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</si>
  <si>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</si>
  <si>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</si>
  <si>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</si>
  <si>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</si>
  <si>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</si>
  <si>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</si>
  <si>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</si>
  <si>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</si>
  <si>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</si>
  <si>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</si>
  <si>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</si>
  <si>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</si>
  <si>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</si>
  <si>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</si>
  <si>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</si>
  <si>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</si>
  <si>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</si>
  <si>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</si>
  <si>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</si>
  <si>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</si>
  <si>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</si>
  <si>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</si>
  <si>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</si>
  <si>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</si>
  <si>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</si>
  <si>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</si>
  <si>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</si>
  <si>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</si>
  <si>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</si>
  <si>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</si>
  <si>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</si>
  <si>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</si>
  <si>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</si>
  <si>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</si>
  <si>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</si>
  <si>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</si>
  <si>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</si>
  <si>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</si>
  <si>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</si>
  <si>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</si>
  <si>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</si>
  <si>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</si>
  <si>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</si>
  <si>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</si>
  <si>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</si>
  <si>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</si>
  <si>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</si>
  <si>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</si>
  <si>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</si>
  <si>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</si>
  <si>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</si>
  <si>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</si>
  <si>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</si>
  <si>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</si>
  <si>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</si>
  <si>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</si>
  <si>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</si>
  <si>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</si>
  <si>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</si>
  <si>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</si>
  <si>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</si>
  <si>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</si>
  <si>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</si>
  <si>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</si>
  <si>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</si>
  <si>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</si>
  <si>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</si>
  <si>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</si>
  <si>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</si>
  <si>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</si>
  <si>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</si>
  <si>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</si>
  <si>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</si>
  <si>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</si>
  <si>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</si>
  <si>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</si>
  <si>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</si>
  <si>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</si>
  <si>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</si>
  <si>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</si>
  <si>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</si>
  <si>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</si>
  <si>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</si>
  <si>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</si>
  <si>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</si>
  <si>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</si>
  <si>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</si>
  <si>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</si>
  <si>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</si>
  <si>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</si>
  <si>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</si>
  <si>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</si>
  <si>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</si>
  <si>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</si>
  <si>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</si>
  <si>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</si>
  <si>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</si>
  <si>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</si>
  <si>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</si>
  <si>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</si>
  <si>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</si>
  <si>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</si>
  <si>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</si>
  <si>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</si>
  <si>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</si>
  <si>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</si>
  <si>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</si>
  <si>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</si>
  <si>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</si>
  <si>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</si>
  <si>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</si>
  <si>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</si>
  <si>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</si>
  <si>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</si>
  <si>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</si>
  <si>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</si>
  <si>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</si>
  <si>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</si>
  <si>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</si>
  <si>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</si>
  <si>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</si>
  <si>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</si>
  <si>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</si>
  <si>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</si>
  <si>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</si>
  <si>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</si>
  <si>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</si>
  <si>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</si>
  <si>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</si>
  <si>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</si>
  <si>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</si>
  <si>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</si>
  <si>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</si>
  <si>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</si>
  <si>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</si>
  <si>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</si>
  <si>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</si>
  <si>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</si>
  <si>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</si>
  <si>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</si>
  <si>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</si>
  <si>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</si>
  <si>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</si>
  <si>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</si>
  <si>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</si>
  <si>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</si>
  <si>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</si>
  <si>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</si>
  <si>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</si>
  <si>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</si>
  <si>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</si>
  <si>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</si>
  <si>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</si>
  <si>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</si>
  <si>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</si>
  <si>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</si>
  <si>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</si>
  <si>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</si>
  <si>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</si>
  <si>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</si>
  <si>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</si>
  <si>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</si>
  <si>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</si>
  <si>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</si>
  <si>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</si>
  <si>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</si>
  <si>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</si>
  <si>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</si>
  <si>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</si>
  <si>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</si>
  <si>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</si>
  <si>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</si>
  <si>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</si>
  <si>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</si>
  <si>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</si>
  <si>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</si>
  <si>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</si>
  <si>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</si>
  <si>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</si>
  <si>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</si>
  <si>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</si>
  <si>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</si>
  <si>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</si>
  <si>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</si>
  <si>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</si>
  <si>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</si>
  <si>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</si>
  <si>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</si>
  <si>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</si>
  <si>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</si>
  <si>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</si>
  <si>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</si>
  <si>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</si>
  <si>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</si>
  <si>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</si>
  <si>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</si>
  <si>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</si>
  <si>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</si>
  <si>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</si>
  <si>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</si>
  <si>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</si>
  <si>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</si>
  <si>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</si>
  <si>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</si>
  <si>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</si>
  <si>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</si>
  <si>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</si>
  <si>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</si>
  <si>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</si>
  <si>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</si>
  <si>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</si>
  <si>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</si>
  <si>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</si>
  <si>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</si>
  <si>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</si>
  <si>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</si>
  <si>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</si>
  <si>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</si>
  <si>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</si>
  <si>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</si>
  <si>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</si>
  <si>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</si>
  <si>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</si>
  <si>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</si>
  <si>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</si>
  <si>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</si>
  <si>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</si>
  <si>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</si>
  <si>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</si>
  <si>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</si>
  <si>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</si>
  <si>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</si>
  <si>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</si>
  <si>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</si>
  <si>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</si>
  <si>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</si>
  <si>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</si>
  <si>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</si>
  <si>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</si>
  <si>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</si>
  <si>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</si>
  <si>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</si>
  <si>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</si>
  <si>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</si>
  <si>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</si>
  <si>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</si>
  <si>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</si>
  <si>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</si>
  <si>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</si>
  <si>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</si>
  <si>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</si>
  <si>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</si>
  <si>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</si>
  <si>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</si>
  <si>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</si>
  <si>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</si>
  <si>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</si>
  <si>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</si>
  <si>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</si>
  <si>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</si>
  <si>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</si>
  <si>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</si>
  <si>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</si>
  <si>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</si>
  <si>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</si>
  <si>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</si>
  <si>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</si>
  <si>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</si>
  <si>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</si>
  <si>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</si>
  <si>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</si>
  <si>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</si>
  <si>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</si>
  <si>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</si>
  <si>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</si>
  <si>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</si>
  <si>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</si>
  <si>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</si>
  <si>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</si>
  <si>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</si>
  <si>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</si>
  <si>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</si>
  <si>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</si>
  <si>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</si>
  <si>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</si>
  <si>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</si>
  <si>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</si>
  <si>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</si>
  <si>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</si>
  <si>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</si>
  <si>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</si>
  <si>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</si>
  <si>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</si>
  <si>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</si>
  <si>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</si>
  <si>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</si>
  <si>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</si>
  <si>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</si>
  <si>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</si>
  <si>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</si>
  <si>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</si>
  <si>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</si>
  <si>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</si>
  <si>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</si>
  <si>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</si>
  <si>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</si>
  <si>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</si>
  <si>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</si>
  <si>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</si>
  <si>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</si>
  <si>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</si>
  <si>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</si>
  <si>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</si>
  <si>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</si>
  <si>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</si>
  <si>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</si>
  <si>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</si>
  <si>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</si>
  <si>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</si>
  <si>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</si>
  <si>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</si>
  <si>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</si>
  <si>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</si>
  <si>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</si>
  <si>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</si>
  <si>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</si>
  <si>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</si>
  <si>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</si>
  <si>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</si>
  <si>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</si>
  <si>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</si>
  <si>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</si>
  <si>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</si>
  <si>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</si>
  <si>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</si>
  <si>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</si>
  <si>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</si>
  <si>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</si>
  <si>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</si>
  <si>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</si>
  <si>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</si>
  <si>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</si>
  <si>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</si>
  <si>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</si>
  <si>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</si>
  <si>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</si>
  <si>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</si>
  <si>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</si>
  <si>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</si>
  <si>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</si>
  <si>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</si>
  <si>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</si>
  <si>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</si>
  <si>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</si>
  <si>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</si>
  <si>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</si>
  <si>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</si>
  <si>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</si>
  <si>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</si>
  <si>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</si>
  <si>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</si>
  <si>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</si>
  <si>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</si>
  <si>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</si>
  <si>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</si>
  <si>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</si>
  <si>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</si>
  <si>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</si>
  <si>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</si>
  <si>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</si>
  <si>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</si>
  <si>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</si>
  <si>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</si>
  <si>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</si>
  <si>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</si>
  <si>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</si>
  <si>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</si>
  <si>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</si>
  <si>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</si>
  <si>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</si>
  <si>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</si>
  <si>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</si>
  <si>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</si>
  <si>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</si>
  <si>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</si>
  <si>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</si>
  <si>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</si>
  <si>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</si>
  <si>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</si>
  <si>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</si>
  <si>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</si>
  <si>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</si>
  <si>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</si>
  <si>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</si>
  <si>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</si>
  <si>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</si>
  <si>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</si>
  <si>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</si>
  <si>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</si>
  <si>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</si>
  <si>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</si>
  <si>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</si>
  <si>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</si>
  <si>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</si>
  <si>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</si>
  <si>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</si>
  <si>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</si>
  <si>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</si>
  <si>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</si>
  <si>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</si>
  <si>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</si>
  <si>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</si>
  <si>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</si>
  <si>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</si>
  <si>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</si>
  <si>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</si>
  <si>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</si>
  <si>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</si>
  <si>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</si>
  <si>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</si>
  <si>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</si>
  <si>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</si>
  <si>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</si>
  <si>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</si>
  <si>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</si>
  <si>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</si>
  <si>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</si>
  <si>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</si>
  <si>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</si>
  <si>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</si>
  <si>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</si>
  <si>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</si>
  <si>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</si>
  <si>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</si>
  <si>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</si>
  <si>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</si>
  <si>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</si>
  <si>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</si>
  <si>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</si>
  <si>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</si>
  <si>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</si>
  <si>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</si>
  <si>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</si>
  <si>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</si>
  <si>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</si>
  <si>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</si>
  <si>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</si>
  <si>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</si>
  <si>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</si>
  <si>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</si>
  <si>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</si>
  <si>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</si>
  <si>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</si>
  <si>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</si>
  <si>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</si>
  <si>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</si>
  <si>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</si>
  <si>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</si>
  <si>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</si>
  <si>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</si>
  <si>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</si>
  <si>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</si>
  <si>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</si>
  <si>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</si>
  <si>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</si>
  <si>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</si>
  <si>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</si>
  <si>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</si>
  <si>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</si>
  <si>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</si>
  <si>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</si>
  <si>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</si>
  <si>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</si>
  <si>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</si>
  <si>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</si>
  <si>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</si>
  <si>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</si>
  <si>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</si>
  <si>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</si>
  <si>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</si>
  <si>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</si>
  <si>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</si>
  <si>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</si>
  <si>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</si>
  <si>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</si>
  <si>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</si>
  <si>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</si>
  <si>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</si>
  <si>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</si>
  <si>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</si>
  <si>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</si>
  <si>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</si>
  <si>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</si>
  <si>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</si>
  <si>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</si>
  <si>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</si>
  <si>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</si>
  <si>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</si>
  <si>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</si>
  <si>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</si>
  <si>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</si>
  <si>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</si>
  <si>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</si>
  <si>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</si>
  <si>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</si>
  <si>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</si>
  <si>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</si>
  <si>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</si>
  <si>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</si>
  <si>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</si>
  <si>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</si>
  <si>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</si>
  <si>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</si>
  <si>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</si>
  <si>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</si>
  <si>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</si>
  <si>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</si>
  <si>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</si>
  <si>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</si>
  <si>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</si>
  <si>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</si>
  <si>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</si>
  <si>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</si>
  <si>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</si>
  <si>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</si>
  <si>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</si>
  <si>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</si>
  <si>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</si>
  <si>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</si>
  <si>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</si>
  <si>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</si>
  <si>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</si>
  <si>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</si>
  <si>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</si>
  <si>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</si>
  <si>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</si>
  <si>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</si>
  <si>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</si>
  <si>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</si>
  <si>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</si>
  <si>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</si>
  <si>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</si>
  <si>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</si>
  <si>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</si>
  <si>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</si>
  <si>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</si>
  <si>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</si>
  <si>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</si>
  <si>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</si>
  <si>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</si>
  <si>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</si>
  <si>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</si>
  <si>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</si>
  <si>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</si>
  <si>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</si>
  <si>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</si>
  <si>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</si>
  <si>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</si>
  <si>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</si>
  <si>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</si>
  <si>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</si>
  <si>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</si>
  <si>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</si>
  <si>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</si>
  <si>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</si>
  <si>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</si>
  <si>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</si>
  <si>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</si>
  <si>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</si>
  <si>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</si>
  <si>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</si>
  <si>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</si>
  <si>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</si>
  <si>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</si>
  <si>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</si>
  <si>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</si>
  <si>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</si>
  <si>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</si>
  <si>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</si>
  <si>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</si>
  <si>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</si>
  <si>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</si>
  <si>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</si>
  <si>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</si>
  <si>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</si>
  <si>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</si>
  <si>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</si>
  <si>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</si>
  <si>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</si>
  <si>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</si>
  <si>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</si>
  <si>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</si>
  <si>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</si>
  <si>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</si>
  <si>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</si>
  <si>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</si>
  <si>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</si>
  <si>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</si>
  <si>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</si>
  <si>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</si>
  <si>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</si>
  <si>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</si>
  <si>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</si>
  <si>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</si>
  <si>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</si>
  <si>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</si>
  <si>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</si>
  <si>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</si>
  <si>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</si>
  <si>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</si>
  <si>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</si>
  <si>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</si>
  <si>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</si>
  <si>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</si>
  <si>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</si>
  <si>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</si>
  <si>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</si>
  <si>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</si>
  <si>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</si>
  <si>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</si>
  <si>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</si>
  <si>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</si>
  <si>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</si>
  <si>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</si>
  <si>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</si>
  <si>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</si>
  <si>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</si>
  <si>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</si>
  <si>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</si>
  <si>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</si>
  <si>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</si>
  <si>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</si>
  <si>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</si>
  <si>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</si>
  <si>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</si>
  <si>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</si>
  <si>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</si>
  <si>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</si>
  <si>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</si>
  <si>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</si>
  <si>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</si>
  <si>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</si>
  <si>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</si>
  <si>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</si>
  <si>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</si>
  <si>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</si>
  <si>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</si>
  <si>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</si>
  <si>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</si>
  <si>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</si>
  <si>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</si>
  <si>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</si>
  <si>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</si>
  <si>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</si>
  <si>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</si>
  <si>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</si>
  <si>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</si>
  <si>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</si>
  <si>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</si>
  <si>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</si>
  <si>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</si>
  <si>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</si>
  <si>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</si>
  <si>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</si>
  <si>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</si>
  <si>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</si>
  <si>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</si>
  <si>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</si>
  <si>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</si>
  <si>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</si>
  <si>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</si>
  <si>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</si>
  <si>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</si>
  <si>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</si>
  <si>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</si>
  <si>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</si>
  <si>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</si>
  <si>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</si>
  <si>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</si>
  <si>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</si>
  <si>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</si>
  <si>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</si>
  <si>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</si>
  <si>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</si>
  <si>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</si>
  <si>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</si>
  <si>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</si>
  <si>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</si>
  <si>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</si>
  <si>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</si>
  <si>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</si>
  <si>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</si>
  <si>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</si>
  <si>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</si>
  <si>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</si>
  <si>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</si>
  <si>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</si>
  <si>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</si>
  <si>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</si>
  <si>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</si>
  <si>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</si>
  <si>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</si>
  <si>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</si>
  <si>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</si>
  <si>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</si>
  <si>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</si>
  <si>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</si>
  <si>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</si>
  <si>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</si>
  <si>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</si>
  <si>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</si>
  <si>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</si>
  <si>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</si>
  <si>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</si>
  <si>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</si>
  <si>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</si>
  <si>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</si>
  <si>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</si>
  <si>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</si>
  <si>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</si>
  <si>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</si>
  <si>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</si>
  <si>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</si>
  <si>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</si>
  <si>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</si>
  <si>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</si>
  <si>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</si>
  <si>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</si>
  <si>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</si>
  <si>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</si>
  <si>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</si>
  <si>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</si>
  <si>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</si>
  <si>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</si>
  <si>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</si>
  <si>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</si>
  <si>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</si>
  <si>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</si>
  <si>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</si>
  <si>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</si>
  <si>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</si>
  <si>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</si>
  <si>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</si>
  <si>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</si>
  <si>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</si>
  <si>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</si>
  <si>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</si>
  <si>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</si>
  <si>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</si>
  <si>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</si>
  <si>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</si>
  <si>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</si>
  <si>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</si>
  <si>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</si>
  <si>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</si>
  <si>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</si>
  <si>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</si>
  <si>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</si>
  <si>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</si>
  <si>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</si>
  <si>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</si>
  <si>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</si>
  <si>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</si>
  <si>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</si>
  <si>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</si>
  <si>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</si>
  <si>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</si>
  <si>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</si>
  <si>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</si>
  <si>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</si>
  <si>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</si>
  <si>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</si>
  <si>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</si>
  <si>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</si>
  <si>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</si>
  <si>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</si>
  <si>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</si>
  <si>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</si>
  <si>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</si>
  <si>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</si>
  <si>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</si>
  <si>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</si>
  <si>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</si>
  <si>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</si>
  <si>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</si>
  <si>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</si>
  <si>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</si>
  <si>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</si>
  <si>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</si>
  <si>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</si>
  <si>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</si>
  <si>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</si>
  <si>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</si>
  <si>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</si>
  <si>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</si>
  <si>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</si>
  <si>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</si>
  <si>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</si>
  <si>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</si>
  <si>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</si>
  <si>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</si>
  <si>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</si>
  <si>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</si>
  <si>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</si>
  <si>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</si>
  <si>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</si>
  <si>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</si>
  <si>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</si>
  <si>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</si>
  <si>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</si>
  <si>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</si>
  <si>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</si>
  <si>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</si>
  <si>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</si>
  <si>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</si>
  <si>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</si>
  <si>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</si>
  <si>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</si>
  <si>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</si>
  <si>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</si>
  <si>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</si>
  <si>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</si>
  <si>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</si>
  <si>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</si>
  <si>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</si>
  <si>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</si>
  <si>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</si>
  <si>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</si>
  <si>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</si>
  <si>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</si>
  <si>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</si>
  <si>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</si>
  <si>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</si>
  <si>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</si>
  <si>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</si>
  <si>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</si>
  <si>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</si>
  <si>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</si>
  <si>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</si>
  <si>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</si>
  <si>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</si>
  <si>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</si>
  <si>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</si>
  <si>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</si>
  <si>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</si>
  <si>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</si>
  <si>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</si>
  <si>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</si>
  <si>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</si>
  <si>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</si>
  <si>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</si>
  <si>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</si>
  <si>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</si>
  <si>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</si>
  <si>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</si>
  <si>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</si>
  <si>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</si>
  <si>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</si>
  <si>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</si>
  <si>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</si>
  <si>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</si>
  <si>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</si>
  <si>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</si>
  <si>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</si>
  <si>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</si>
  <si>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</si>
  <si>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</si>
  <si>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</si>
  <si>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</si>
  <si>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</si>
  <si>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</si>
  <si>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</si>
  <si>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</si>
  <si>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</si>
  <si>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</si>
  <si>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</si>
  <si>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</si>
  <si>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</si>
  <si>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</si>
  <si>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</si>
  <si>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</si>
  <si>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</si>
  <si>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</si>
  <si>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</si>
  <si>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</si>
  <si>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</si>
  <si>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</si>
  <si>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</si>
  <si>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</si>
  <si>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</si>
  <si>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</si>
  <si>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</si>
  <si>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</si>
  <si>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</si>
  <si>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</si>
  <si>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</si>
  <si>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</si>
  <si>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</si>
  <si>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</si>
  <si>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</si>
  <si>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</si>
  <si>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</si>
  <si>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</si>
  <si>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</si>
  <si>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</si>
  <si>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</si>
  <si>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</si>
  <si>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</si>
  <si>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</si>
  <si>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</si>
  <si>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</si>
  <si>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</si>
  <si>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</si>
  <si>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</si>
  <si>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</si>
  <si>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</si>
  <si>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</si>
  <si>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</si>
  <si>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</si>
  <si>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</si>
  <si>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</si>
  <si>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</si>
  <si>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</si>
  <si>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</si>
  <si>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</si>
  <si>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</si>
  <si>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</si>
  <si>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</si>
  <si>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</si>
  <si>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</si>
  <si>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</si>
  <si>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</si>
  <si>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</si>
  <si>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</si>
  <si>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</si>
  <si>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</si>
  <si>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</si>
  <si>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</si>
  <si>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</si>
  <si>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</si>
  <si>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</si>
  <si>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</si>
  <si>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</si>
  <si>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</si>
  <si>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</si>
  <si>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</si>
  <si>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</si>
  <si>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</si>
  <si>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</si>
  <si>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</si>
  <si>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</si>
  <si>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</si>
  <si>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</si>
  <si>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</si>
  <si>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</si>
  <si>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</si>
  <si>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</si>
  <si>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</si>
  <si>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</si>
  <si>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</si>
  <si>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</si>
  <si>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</si>
  <si>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</si>
  <si>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</si>
  <si>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</si>
  <si>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</si>
  <si>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</si>
  <si>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</si>
  <si>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</si>
  <si>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</si>
  <si>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</si>
  <si>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</si>
  <si>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</si>
  <si>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</si>
  <si>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</si>
  <si>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</si>
  <si>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</si>
  <si>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</si>
  <si>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</si>
  <si>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</si>
  <si>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</si>
  <si>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</si>
  <si>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</si>
  <si>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</si>
  <si>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</si>
  <si>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</si>
  <si>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</si>
  <si>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</si>
  <si>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</si>
  <si>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</si>
  <si>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</si>
  <si>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</si>
  <si>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</si>
  <si>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</si>
  <si>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</si>
  <si>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</si>
  <si>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</si>
  <si>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</si>
  <si>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</si>
  <si>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</si>
  <si>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</si>
  <si>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</si>
  <si>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</si>
  <si>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</si>
  <si>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</si>
  <si>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</si>
  <si>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</si>
  <si>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</si>
  <si>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</si>
  <si>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</si>
  <si>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</si>
  <si>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</si>
  <si>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</si>
  <si>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</si>
  <si>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</si>
  <si>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</si>
  <si>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</si>
  <si>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</si>
  <si>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</si>
  <si>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</si>
  <si>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</si>
  <si>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</si>
  <si>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</si>
  <si>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</si>
  <si>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</si>
  <si>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</si>
  <si>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</si>
  <si>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</si>
  <si>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</si>
  <si>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</si>
  <si>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</si>
  <si>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</si>
  <si>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</si>
  <si>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</si>
  <si>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</si>
  <si>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</si>
  <si>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</si>
  <si>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</si>
  <si>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</si>
  <si>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</si>
  <si>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</si>
  <si>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</si>
  <si>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</si>
  <si>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</si>
  <si>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</si>
  <si>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</si>
  <si>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</si>
  <si>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</si>
  <si>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</si>
  <si>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</si>
  <si>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</si>
  <si>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</si>
  <si>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</si>
  <si>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</si>
  <si>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</si>
  <si>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</si>
  <si>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</si>
  <si>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</si>
  <si>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</si>
  <si>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</si>
  <si>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</si>
  <si>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</si>
  <si>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</si>
  <si>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</si>
  <si>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</si>
  <si>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</si>
  <si>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</si>
  <si>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</si>
  <si>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</si>
  <si>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</si>
  <si>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</si>
  <si>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</si>
  <si>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</si>
  <si>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</si>
  <si>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</si>
  <si>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</si>
  <si>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</si>
  <si>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</si>
  <si>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</si>
  <si>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</si>
  <si>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</si>
  <si>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</si>
  <si>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</si>
  <si>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</si>
  <si>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</si>
  <si>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</si>
  <si>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</si>
  <si>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</si>
  <si>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</si>
  <si>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</si>
  <si>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</si>
  <si>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</si>
  <si>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</si>
  <si>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</si>
  <si>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</si>
  <si>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</si>
  <si>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</si>
  <si>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</si>
  <si>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</si>
  <si>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</si>
  <si>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</si>
  <si>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</si>
  <si>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</si>
  <si>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</si>
  <si>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</si>
  <si>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</si>
  <si>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</si>
  <si>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</si>
  <si>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</si>
  <si>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</si>
  <si>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</si>
  <si>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</si>
  <si>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</si>
  <si>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</si>
  <si>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</si>
  <si>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</si>
  <si>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</si>
  <si>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</si>
  <si>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</si>
  <si>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</si>
  <si>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</si>
  <si>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</si>
  <si>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</si>
  <si>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</si>
  <si>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</si>
  <si>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</si>
  <si>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</si>
  <si>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</si>
  <si>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</si>
  <si>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</si>
  <si>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</si>
  <si>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</si>
  <si>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</si>
  <si>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</si>
  <si>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</si>
  <si>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</si>
  <si>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</si>
  <si>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</si>
  <si>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</si>
  <si>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</si>
  <si>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</si>
  <si>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</si>
  <si>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</si>
  <si>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</si>
  <si>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</si>
  <si>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</si>
  <si>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</si>
  <si>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</si>
  <si>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</si>
  <si>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</si>
  <si>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</si>
  <si>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</si>
  <si>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</si>
  <si>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</si>
  <si>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</si>
  <si>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</si>
  <si>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</si>
  <si>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</si>
  <si>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</si>
  <si>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</si>
  <si>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</si>
  <si>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</si>
  <si>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</si>
  <si>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</si>
  <si>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</si>
  <si>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</si>
  <si>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</si>
  <si>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</si>
  <si>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</si>
  <si>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</si>
  <si>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</si>
  <si>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</si>
  <si>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</si>
  <si>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</si>
  <si>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</si>
  <si>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</si>
  <si>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</si>
  <si>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</si>
  <si>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</si>
  <si>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</si>
  <si>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</si>
  <si>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</si>
  <si>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</si>
  <si>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</si>
  <si>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</si>
  <si>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</si>
  <si>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</si>
  <si>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</si>
  <si>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</si>
  <si>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</si>
  <si>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</si>
  <si>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</si>
  <si>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</si>
  <si>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</si>
  <si>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</si>
  <si>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</si>
  <si>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</si>
  <si>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</si>
  <si>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</si>
  <si>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</si>
  <si>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</si>
  <si>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</si>
  <si>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</si>
  <si>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</si>
  <si>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</si>
  <si>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</si>
  <si>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</si>
  <si>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</si>
  <si>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</si>
  <si>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</si>
  <si>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</si>
  <si>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</si>
  <si>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</si>
  <si>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</si>
  <si>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</si>
  <si>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</si>
  <si>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</si>
  <si>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</si>
  <si>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</si>
  <si>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</si>
  <si>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</si>
  <si>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</si>
  <si>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</si>
  <si>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</si>
  <si>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</si>
  <si>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</si>
  <si>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</si>
  <si>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</si>
  <si>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</si>
  <si>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</si>
  <si>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</si>
  <si>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</si>
  <si>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</si>
  <si>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</si>
  <si>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</si>
  <si>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</si>
  <si>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</si>
  <si>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</si>
  <si>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</si>
  <si>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</si>
  <si>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</si>
  <si>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</si>
  <si>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</si>
  <si>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</si>
  <si>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</si>
  <si>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</si>
  <si>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</si>
  <si>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</si>
  <si>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</si>
  <si>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</si>
  <si>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</si>
  <si>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</si>
  <si>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</si>
  <si>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</si>
  <si>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</si>
  <si>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</si>
  <si>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</si>
  <si>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</si>
  <si>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</si>
  <si>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</si>
  <si>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</si>
  <si>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</si>
  <si>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</si>
  <si>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</si>
  <si>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</si>
  <si>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</si>
  <si>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</si>
  <si>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</si>
  <si>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</si>
  <si>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</si>
  <si>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</si>
  <si>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</si>
  <si>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</si>
  <si>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</si>
  <si>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</si>
  <si>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</si>
  <si>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</si>
  <si>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</si>
  <si>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</si>
  <si>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</si>
  <si>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</si>
  <si>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</si>
  <si>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</si>
  <si>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</si>
  <si>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</si>
  <si>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</si>
  <si>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</si>
  <si>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</si>
  <si>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</si>
  <si>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</si>
  <si>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</si>
  <si>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</si>
  <si>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</si>
  <si>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</si>
  <si>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</si>
  <si>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</si>
  <si>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</si>
  <si>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</si>
  <si>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</si>
  <si>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</si>
  <si>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</si>
  <si>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</si>
  <si>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</si>
  <si>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</si>
  <si>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</si>
  <si>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</si>
  <si>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</si>
  <si>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</si>
  <si>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</si>
  <si>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</si>
  <si>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</si>
  <si>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</si>
  <si>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</si>
  <si>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</si>
  <si>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</si>
  <si>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</si>
  <si>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</si>
  <si>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</si>
  <si>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</si>
  <si>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</si>
  <si>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</si>
  <si>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</si>
  <si>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</si>
  <si>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</si>
  <si>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</si>
  <si>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</si>
  <si>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</si>
  <si>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</si>
  <si>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</si>
  <si>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</si>
  <si>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</si>
  <si>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</si>
  <si>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</si>
  <si>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</si>
  <si>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</si>
  <si>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</si>
  <si>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</si>
  <si>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</si>
  <si>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</si>
  <si>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</si>
  <si>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</si>
  <si>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</si>
  <si>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</si>
  <si>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</si>
  <si>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</si>
  <si>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</si>
  <si>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</si>
  <si>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</si>
  <si>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</si>
  <si>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</si>
  <si>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</si>
  <si>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</si>
  <si>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</si>
  <si>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</si>
  <si>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</si>
  <si>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</si>
  <si>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</si>
  <si>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</si>
  <si>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</si>
  <si>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</si>
  <si>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</si>
  <si>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</si>
  <si>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</si>
  <si>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</si>
  <si>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</si>
  <si>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</si>
  <si>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</si>
  <si>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</si>
  <si>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</si>
  <si>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</si>
  <si>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</si>
  <si>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</si>
  <si>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</si>
  <si>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</si>
  <si>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</si>
  <si>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</si>
  <si>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</si>
  <si>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</si>
  <si>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</si>
  <si>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</si>
  <si>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</si>
  <si>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</si>
  <si>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</si>
  <si>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</si>
  <si>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</si>
  <si>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</si>
  <si>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</si>
  <si>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</si>
  <si>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</si>
  <si>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</si>
  <si>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</si>
  <si>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</si>
  <si>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</si>
  <si>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</si>
  <si>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</si>
  <si>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</si>
  <si>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</si>
  <si>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</si>
  <si>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</si>
  <si>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</si>
  <si>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</si>
  <si>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</si>
  <si>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</si>
  <si>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</si>
  <si>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</si>
  <si>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</si>
  <si>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</si>
  <si>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</si>
  <si>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</si>
  <si>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</si>
  <si>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</si>
  <si>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</si>
  <si>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</si>
  <si>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</si>
  <si>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</si>
  <si>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</si>
  <si>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</si>
  <si>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</si>
  <si>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</si>
  <si>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</si>
  <si>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</si>
  <si>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</si>
  <si>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</si>
  <si>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</si>
  <si>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</si>
  <si>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</si>
  <si>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</si>
  <si>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</si>
  <si>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</si>
  <si>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</si>
  <si>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</si>
  <si>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</si>
  <si>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</si>
  <si>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</si>
  <si>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</si>
  <si>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</si>
  <si>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</si>
  <si>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</si>
  <si>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</si>
  <si>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</si>
  <si>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</si>
  <si>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</si>
  <si>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</si>
  <si>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</si>
  <si>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</si>
  <si>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</si>
  <si>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</si>
  <si>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</si>
  <si>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</si>
  <si>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</si>
  <si>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</si>
  <si>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</si>
  <si>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</si>
  <si>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</si>
  <si>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</si>
  <si>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</si>
  <si>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</si>
  <si>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</si>
  <si>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</si>
  <si>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</si>
  <si>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</si>
  <si>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</si>
  <si>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</si>
  <si>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</si>
  <si>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</si>
  <si>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</si>
  <si>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</si>
  <si>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</si>
  <si>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</si>
  <si>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</si>
  <si>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</si>
  <si>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</si>
  <si>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</si>
  <si>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</si>
  <si>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</si>
  <si>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</si>
  <si>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</si>
  <si>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</si>
  <si>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</si>
  <si>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</si>
  <si>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</si>
  <si>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</si>
  <si>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</si>
  <si>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</si>
  <si>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</si>
  <si>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</si>
  <si>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</si>
  <si>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</si>
  <si>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</si>
  <si>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</si>
  <si>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</si>
  <si>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</si>
  <si>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</si>
  <si>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</si>
  <si>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</si>
  <si>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</si>
  <si>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</si>
  <si>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</si>
  <si>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</si>
  <si>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</si>
  <si>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</si>
  <si>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</si>
  <si>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</si>
  <si>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</si>
  <si>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</si>
  <si>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</si>
  <si>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</si>
  <si>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</si>
  <si>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</si>
  <si>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</si>
  <si>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</si>
  <si>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</si>
  <si>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</si>
  <si>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</si>
  <si>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</si>
  <si>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</si>
  <si>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</si>
  <si>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</si>
  <si>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</si>
  <si>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</si>
  <si>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</si>
  <si>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</si>
  <si>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</si>
  <si>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</si>
  <si>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</si>
  <si>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</si>
  <si>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</si>
  <si>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</si>
  <si>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</si>
  <si>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</si>
  <si>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</si>
  <si>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</si>
  <si>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</si>
  <si>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</si>
  <si>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</si>
  <si>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</si>
  <si>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</si>
  <si>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</si>
  <si>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</si>
  <si>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</si>
  <si>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</si>
  <si>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</si>
  <si>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</si>
  <si>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</si>
  <si>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</si>
  <si>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</si>
  <si>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</si>
  <si>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</si>
  <si>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</si>
  <si>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</si>
  <si>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</si>
  <si>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</si>
  <si>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</si>
  <si>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</si>
  <si>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</si>
  <si>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</si>
  <si>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</si>
  <si>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</si>
  <si>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</si>
  <si>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</si>
  <si>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</si>
  <si>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</si>
  <si>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</si>
  <si>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</si>
  <si>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</si>
  <si>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</si>
  <si>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</si>
  <si>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</si>
  <si>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</si>
  <si>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</si>
  <si>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</si>
  <si>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</si>
  <si>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</si>
  <si>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</si>
  <si>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</si>
  <si>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</si>
  <si>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</si>
  <si>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</si>
  <si>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</si>
  <si>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</si>
  <si>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</si>
  <si>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</si>
  <si>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</si>
  <si>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</si>
  <si>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</si>
  <si>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</si>
  <si>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</si>
  <si>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</si>
  <si>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</si>
  <si>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</si>
  <si>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</si>
  <si>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</si>
  <si>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</si>
  <si>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</si>
  <si>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</si>
  <si>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</si>
  <si>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</si>
  <si>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</si>
  <si>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</si>
  <si>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</si>
  <si>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</si>
  <si>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</si>
  <si>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</si>
  <si>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</si>
  <si>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</si>
  <si>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</si>
  <si>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</si>
  <si>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</si>
  <si>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</si>
  <si>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</si>
  <si>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</si>
  <si>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</si>
  <si>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</si>
  <si>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</si>
  <si>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</si>
  <si>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</si>
  <si>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</si>
  <si>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</si>
  <si>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</si>
  <si>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</si>
  <si>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</si>
  <si>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</si>
  <si>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</si>
  <si>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</si>
  <si>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</si>
  <si>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</si>
  <si>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</si>
  <si>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</si>
  <si>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</si>
  <si>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</si>
  <si>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</si>
  <si>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</si>
  <si>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</si>
  <si>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</si>
  <si>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</si>
  <si>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</si>
  <si>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</si>
  <si>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</si>
  <si>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</si>
  <si>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</si>
  <si>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</si>
  <si>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</si>
  <si>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</si>
  <si>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</si>
  <si>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</si>
  <si>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</si>
  <si>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</si>
  <si>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</si>
  <si>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</si>
  <si>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</si>
  <si>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</si>
  <si>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</si>
  <si>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</si>
  <si>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</si>
  <si>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</si>
  <si>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</si>
  <si>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</si>
  <si>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</si>
  <si>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</si>
  <si>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</si>
  <si>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</si>
  <si>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</si>
  <si>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</si>
  <si>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</si>
  <si>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</si>
  <si>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</si>
  <si>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</si>
  <si>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</si>
  <si>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</si>
  <si>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</si>
  <si>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</si>
  <si>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</si>
  <si>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</si>
  <si>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</si>
  <si>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</si>
  <si>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</si>
  <si>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</si>
  <si>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</si>
  <si>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</si>
  <si>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</si>
  <si>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</si>
  <si>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</si>
  <si>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</si>
  <si>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</si>
  <si>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</si>
  <si>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</si>
  <si>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</si>
  <si>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</si>
  <si>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</si>
  <si>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</si>
  <si>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</si>
  <si>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</si>
  <si>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</si>
  <si>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</si>
  <si>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</si>
  <si>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</si>
  <si>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</si>
  <si>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</si>
  <si>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</si>
  <si>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</si>
  <si>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</si>
  <si>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</si>
  <si>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</si>
  <si>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</si>
  <si>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</si>
  <si>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</si>
  <si>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</si>
  <si>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</si>
  <si>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</si>
  <si>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</si>
  <si>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</si>
  <si>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</si>
  <si>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</si>
  <si>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</si>
  <si>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</si>
  <si>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</si>
  <si>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</si>
  <si>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</si>
  <si>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</si>
  <si>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</si>
  <si>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</si>
  <si>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</si>
  <si>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</si>
  <si>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</si>
  <si>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</si>
  <si>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</si>
  <si>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</si>
  <si>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</si>
  <si>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</si>
  <si>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</si>
  <si>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</si>
  <si>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</si>
  <si>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</si>
  <si>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</si>
  <si>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</si>
  <si>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</si>
  <si>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</si>
  <si>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</si>
  <si>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</si>
  <si>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</si>
  <si>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</si>
  <si>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</si>
  <si>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</si>
  <si>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</si>
  <si>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</si>
  <si>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</si>
  <si>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</si>
  <si>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</si>
  <si>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</si>
  <si>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</si>
  <si>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</si>
  <si>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</si>
  <si>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</si>
  <si>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</si>
  <si>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</si>
  <si>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</si>
  <si>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</si>
  <si>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</si>
  <si>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</si>
  <si>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</si>
  <si>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</si>
  <si>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</si>
  <si>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</si>
  <si>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</si>
  <si>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</si>
  <si>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</si>
  <si>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</si>
  <si>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</si>
  <si>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</si>
  <si>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</si>
  <si>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</si>
  <si>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</si>
  <si>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</si>
  <si>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</si>
  <si>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</si>
  <si>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</si>
  <si>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</si>
  <si>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</si>
  <si>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</si>
  <si>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</si>
  <si>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</si>
  <si>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</si>
  <si>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</si>
  <si>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</si>
  <si>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</si>
  <si>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</si>
  <si>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</si>
  <si>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</si>
  <si>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</si>
  <si>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</si>
  <si>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</si>
  <si>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</si>
  <si>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</si>
  <si>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</si>
  <si>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</si>
  <si>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</si>
  <si>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</si>
  <si>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</si>
  <si>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</si>
  <si>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</si>
  <si>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</si>
  <si>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</si>
  <si>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</si>
  <si>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</si>
  <si>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</si>
  <si>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</si>
  <si>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</si>
  <si>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</si>
  <si>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</si>
  <si>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</si>
  <si>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</si>
  <si>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</si>
  <si>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</si>
  <si>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</si>
  <si>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</si>
  <si>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</si>
  <si>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</si>
  <si>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</si>
  <si>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</si>
  <si>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</si>
  <si>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</si>
  <si>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</si>
  <si>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</si>
  <si>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</si>
  <si>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</si>
  <si>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</si>
  <si>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</si>
  <si>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</si>
  <si>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</si>
  <si>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</si>
  <si>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</si>
  <si>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</si>
  <si>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</si>
  <si>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</si>
  <si>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</si>
  <si>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</si>
  <si>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</si>
  <si>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</si>
  <si>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</si>
  <si>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</si>
  <si>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</si>
  <si>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</si>
  <si>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</si>
  <si>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</si>
  <si>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</si>
  <si>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</si>
  <si>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</si>
  <si>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</si>
  <si>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</si>
  <si>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</si>
  <si>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</si>
  <si>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</si>
  <si>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</si>
  <si>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</si>
  <si>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</si>
  <si>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</si>
  <si>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</si>
  <si>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</si>
  <si>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</si>
  <si>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</si>
  <si>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</si>
  <si>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</si>
  <si>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</si>
  <si>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</si>
  <si>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</si>
  <si>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</si>
  <si>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</si>
  <si>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</si>
  <si>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</si>
  <si>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</si>
  <si>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</si>
  <si>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</si>
  <si>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</si>
  <si>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</si>
  <si>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</si>
  <si>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</si>
  <si>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</si>
  <si>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</si>
  <si>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</si>
  <si>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</si>
  <si>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</si>
  <si>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</si>
  <si>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</si>
  <si>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</si>
  <si>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</si>
  <si>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</si>
  <si>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</si>
  <si>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</si>
  <si>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</si>
  <si>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</si>
  <si>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</si>
  <si>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</si>
  <si>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</si>
  <si>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</si>
  <si>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</si>
  <si>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</si>
  <si>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</si>
  <si>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</si>
  <si>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</si>
  <si>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</si>
  <si>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</si>
  <si>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</si>
  <si>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</si>
  <si>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</si>
  <si>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</si>
  <si>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</si>
  <si>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</si>
  <si>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</si>
  <si>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</si>
  <si>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</si>
  <si>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</si>
  <si>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</si>
  <si>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</si>
  <si>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</si>
  <si>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</si>
  <si>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</si>
  <si>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</si>
  <si>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</si>
  <si>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</si>
  <si>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</si>
  <si>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</si>
  <si>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</si>
  <si>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</si>
  <si>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</si>
  <si>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</si>
  <si>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</si>
  <si>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</si>
  <si>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</si>
  <si>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</si>
  <si>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</si>
  <si>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</si>
  <si>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</si>
  <si>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</si>
  <si>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</si>
  <si>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</si>
  <si>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</si>
  <si>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</si>
  <si>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</si>
  <si>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</si>
  <si>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</si>
  <si>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</si>
  <si>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</si>
  <si>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</si>
  <si>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</si>
  <si>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</si>
  <si>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</si>
  <si>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</si>
  <si>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</si>
  <si>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</si>
  <si>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</si>
  <si>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</si>
  <si>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</si>
  <si>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</si>
  <si>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</si>
  <si>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</si>
  <si>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</si>
  <si>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</si>
  <si>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</si>
  <si>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</si>
  <si>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</si>
  <si>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</si>
  <si>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</si>
  <si>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</si>
  <si>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</si>
  <si>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</si>
  <si>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</si>
  <si>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</si>
  <si>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</si>
  <si>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</si>
  <si>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</si>
  <si>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</si>
  <si>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</si>
  <si>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</si>
  <si>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</si>
  <si>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</si>
  <si>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</si>
  <si>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</si>
  <si>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</si>
  <si>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</si>
  <si>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</si>
  <si>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</si>
  <si>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</si>
  <si>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</si>
  <si>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</si>
  <si>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</si>
  <si>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</si>
  <si>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</si>
  <si>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</si>
  <si>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</si>
  <si>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</si>
  <si>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</si>
  <si>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</si>
  <si>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</si>
  <si>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</si>
  <si>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</si>
  <si>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</si>
  <si>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</si>
  <si>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</si>
  <si>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</si>
  <si>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</si>
  <si>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</si>
  <si>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</si>
  <si>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</si>
  <si>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</si>
  <si>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</si>
  <si>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</si>
  <si>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</si>
  <si>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</si>
  <si>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</si>
  <si>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</si>
  <si>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</si>
  <si>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</si>
  <si>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</si>
  <si>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</si>
  <si>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</si>
  <si>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</si>
  <si>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</si>
  <si>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</si>
  <si>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</si>
  <si>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</si>
  <si>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</si>
  <si>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</si>
  <si>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</si>
  <si>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</si>
  <si>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</si>
  <si>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</si>
  <si>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</si>
  <si>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</si>
  <si>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</si>
  <si>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</si>
  <si>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</si>
  <si>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</si>
  <si>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</si>
  <si>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</si>
  <si>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</si>
  <si>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</si>
  <si>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</si>
  <si>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</si>
  <si>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</si>
  <si>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</si>
  <si>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</si>
  <si>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</si>
  <si>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</si>
  <si>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</si>
  <si>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</si>
  <si>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</si>
  <si>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</si>
  <si>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</si>
  <si>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</si>
  <si>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</si>
  <si>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</si>
  <si>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</si>
  <si>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</si>
  <si>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</si>
  <si>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</si>
  <si>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</si>
  <si>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</si>
  <si>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</si>
  <si>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</si>
  <si>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</si>
  <si>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</si>
  <si>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</si>
  <si>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</si>
  <si>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</si>
  <si>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</si>
  <si>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</si>
  <si>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</si>
  <si>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</si>
  <si>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</si>
  <si>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</si>
  <si>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</si>
  <si>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</si>
  <si>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</si>
  <si>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</si>
  <si>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</si>
  <si>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</si>
  <si>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</si>
  <si>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</si>
  <si>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</si>
  <si>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</si>
  <si>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</si>
  <si>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</si>
  <si>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</si>
  <si>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</si>
  <si>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</si>
  <si>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</si>
  <si>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</si>
  <si>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</si>
  <si>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</si>
  <si>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</si>
  <si>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</si>
  <si>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</si>
  <si>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</si>
  <si>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</si>
  <si>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</si>
  <si>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</si>
  <si>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</si>
  <si>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</si>
  <si>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</si>
  <si>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</si>
  <si>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</si>
  <si>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</si>
  <si>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</si>
  <si>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</si>
  <si>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</si>
  <si>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</si>
  <si>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</si>
  <si>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</si>
  <si>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</si>
  <si>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</si>
  <si>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</si>
  <si>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</si>
  <si>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</si>
  <si>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</si>
  <si>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</si>
  <si>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</si>
  <si>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</si>
  <si>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</si>
  <si>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</si>
  <si>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</si>
  <si>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</si>
  <si>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</si>
  <si>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</si>
  <si>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</si>
  <si>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</si>
  <si>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</si>
  <si>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</si>
  <si>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</si>
  <si>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</si>
  <si>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</si>
  <si>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</si>
  <si>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</si>
  <si>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</si>
  <si>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</si>
  <si>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</si>
  <si>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</si>
  <si>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</si>
  <si>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</si>
  <si>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</si>
  <si>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</si>
  <si>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</si>
  <si>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</si>
  <si>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</si>
  <si>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</si>
  <si>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</si>
  <si>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</si>
  <si>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</si>
  <si>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</si>
  <si>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</si>
  <si>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</si>
  <si>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</si>
  <si>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</si>
  <si>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</si>
  <si>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</si>
  <si>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</si>
  <si>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</si>
  <si>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</si>
  <si>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</si>
  <si>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</si>
  <si>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</si>
  <si>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</si>
  <si>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</si>
  <si>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</si>
  <si>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</si>
  <si>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</si>
  <si>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</si>
  <si>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</si>
  <si>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</si>
  <si>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</si>
  <si>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</si>
  <si>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</si>
  <si>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</si>
  <si>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</si>
  <si>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</si>
  <si>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</si>
  <si>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</si>
  <si>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</si>
  <si>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</si>
  <si>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</si>
  <si>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</si>
  <si>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</si>
  <si>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</si>
  <si>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</si>
  <si>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</si>
  <si>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</si>
  <si>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</si>
  <si>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</si>
  <si>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</si>
  <si>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</si>
  <si>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</si>
  <si>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</si>
  <si>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</si>
  <si>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</si>
  <si>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</si>
  <si>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</si>
  <si>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</si>
  <si>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</si>
  <si>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</si>
  <si>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</si>
  <si>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</si>
  <si>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</si>
  <si>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</si>
  <si>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</si>
  <si>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</si>
  <si>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</si>
  <si>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</si>
  <si>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</si>
  <si>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</si>
  <si>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</si>
  <si>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</si>
  <si>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</si>
  <si>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</si>
  <si>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</si>
  <si>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</si>
  <si>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</si>
  <si>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</si>
  <si>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</si>
  <si>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</si>
  <si>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</si>
  <si>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</si>
  <si>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</si>
  <si>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</si>
  <si>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</si>
  <si>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</si>
  <si>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</si>
  <si>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</si>
  <si>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</si>
  <si>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</si>
  <si>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</si>
  <si>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</si>
  <si>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</si>
  <si>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</si>
  <si>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</si>
  <si>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</si>
  <si>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</si>
  <si>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</si>
  <si>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</si>
  <si>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</si>
  <si>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</si>
  <si>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</si>
  <si>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</si>
  <si>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</si>
  <si>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</si>
  <si>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</si>
  <si>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</si>
  <si>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</si>
  <si>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</si>
  <si>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</si>
  <si>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</si>
  <si>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</si>
  <si>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</si>
  <si>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</si>
  <si>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</si>
  <si>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</si>
  <si>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</si>
  <si>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</si>
  <si>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</si>
  <si>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</si>
  <si>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</si>
  <si>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</si>
  <si>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</si>
  <si>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</si>
  <si>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</si>
  <si>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</si>
  <si>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</si>
  <si>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</si>
  <si>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</si>
  <si>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</si>
  <si>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</si>
  <si>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</si>
  <si>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</si>
  <si>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</si>
  <si>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</si>
  <si>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</si>
  <si>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</si>
  <si>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</si>
  <si>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</si>
  <si>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</si>
  <si>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</si>
  <si>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</si>
  <si>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</si>
  <si>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</si>
  <si>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</si>
  <si>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</si>
  <si>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</si>
  <si>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</si>
  <si>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</si>
  <si>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</si>
  <si>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</si>
  <si>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</si>
  <si>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</si>
  <si>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</si>
  <si>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</si>
  <si>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</si>
  <si>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</si>
  <si>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</si>
  <si>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</si>
  <si>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</si>
  <si>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</si>
  <si>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</si>
  <si>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</si>
  <si>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</si>
  <si>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</si>
  <si>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</si>
  <si>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</si>
  <si>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</si>
  <si>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</si>
  <si>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</si>
  <si>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</si>
  <si>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</si>
  <si>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</si>
  <si>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</si>
  <si>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</si>
  <si>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</si>
  <si>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</si>
  <si>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</si>
  <si>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</si>
  <si>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</si>
  <si>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</si>
  <si>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</si>
  <si>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</si>
  <si>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</si>
  <si>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</si>
  <si>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</si>
  <si>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</si>
  <si>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</si>
  <si>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</si>
  <si>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</si>
  <si>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</si>
  <si>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</si>
  <si>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</si>
  <si>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</si>
  <si>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</si>
  <si>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</si>
  <si>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</si>
  <si>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</si>
  <si>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</si>
  <si>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</si>
  <si>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</si>
  <si>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</si>
  <si>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</si>
  <si>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</si>
  <si>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</si>
  <si>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</si>
  <si>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</si>
  <si>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</si>
  <si>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</si>
  <si>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</si>
  <si>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</si>
  <si>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</si>
  <si>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</si>
  <si>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</si>
  <si>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</si>
  <si>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</si>
  <si>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</si>
  <si>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</si>
  <si>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</si>
  <si>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</si>
  <si>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</si>
  <si>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</si>
  <si>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</si>
  <si>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</si>
  <si>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</si>
  <si>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</si>
  <si>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</si>
  <si>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</si>
  <si>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</si>
  <si>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</si>
  <si>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</si>
  <si>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</si>
  <si>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</si>
  <si>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</si>
  <si>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</si>
  <si>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</si>
  <si>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</si>
  <si>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</si>
  <si>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</si>
  <si>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</si>
  <si>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</si>
  <si>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</si>
  <si>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</si>
  <si>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</si>
  <si>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</si>
  <si>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</si>
  <si>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</si>
  <si>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</si>
  <si>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</si>
  <si>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</si>
  <si>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</si>
  <si>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</si>
  <si>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</si>
  <si>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</si>
  <si>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</si>
  <si>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</si>
  <si>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</si>
  <si>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</si>
  <si>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</si>
  <si>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</si>
  <si>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</si>
  <si>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</si>
  <si>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</si>
  <si>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</si>
  <si>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</si>
  <si>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</si>
  <si>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</si>
  <si>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</si>
  <si>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</si>
  <si>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</si>
  <si>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</si>
  <si>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</si>
  <si>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</si>
  <si>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</si>
  <si>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</si>
  <si>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</si>
  <si>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</si>
  <si>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</si>
  <si>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</si>
  <si>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</si>
  <si>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</si>
  <si>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</si>
  <si>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</si>
  <si>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</si>
  <si>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</si>
  <si>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</si>
  <si>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</si>
  <si>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</si>
  <si>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</si>
  <si>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</si>
  <si>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</si>
  <si>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</si>
  <si>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</si>
  <si>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</si>
  <si>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</si>
  <si>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</si>
  <si>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</si>
  <si>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</si>
  <si>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</si>
  <si>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</si>
  <si>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</si>
  <si>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</si>
  <si>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</si>
  <si>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</si>
  <si>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</si>
  <si>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</si>
  <si>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</si>
  <si>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</si>
  <si>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</si>
  <si>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</si>
  <si>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</si>
  <si>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</si>
  <si>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</si>
  <si>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</si>
  <si>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</si>
  <si>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</si>
  <si>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</si>
  <si>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</si>
  <si>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</si>
  <si>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</si>
  <si>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</si>
  <si>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</si>
  <si>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</si>
  <si>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</si>
  <si>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</si>
  <si>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</si>
  <si>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</si>
  <si>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</si>
  <si>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</si>
  <si>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</si>
  <si>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</si>
  <si>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</si>
  <si>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</si>
  <si>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</si>
  <si>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</si>
  <si>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</si>
  <si>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</si>
  <si>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</si>
  <si>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</si>
  <si>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</si>
  <si>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</si>
  <si>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</si>
  <si>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</si>
  <si>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</si>
  <si>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</si>
  <si>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</si>
  <si>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</si>
  <si>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</si>
  <si>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</si>
  <si>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</si>
  <si>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</si>
  <si>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</si>
  <si>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</si>
  <si>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</si>
  <si>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</si>
  <si>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</si>
  <si>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</si>
  <si>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</si>
  <si>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</si>
  <si>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</si>
  <si>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</si>
  <si>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</si>
  <si>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</si>
  <si>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</si>
  <si>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</si>
  <si>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</si>
  <si>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</si>
  <si>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</si>
  <si>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</si>
  <si>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</si>
  <si>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</si>
  <si>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</si>
  <si>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</si>
  <si>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</si>
  <si>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</si>
  <si>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</si>
  <si>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</si>
  <si>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</si>
  <si>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</si>
  <si>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</si>
  <si>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</si>
  <si>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</si>
  <si>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</si>
  <si>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</si>
  <si>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</si>
  <si>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</si>
  <si>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</si>
  <si>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</si>
  <si>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</si>
  <si>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</si>
  <si>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</si>
  <si>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</si>
  <si>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</si>
  <si>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</si>
  <si>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</si>
  <si>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</si>
  <si>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</si>
  <si>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</si>
  <si>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</si>
  <si>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</si>
  <si>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</si>
  <si>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</si>
  <si>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</si>
  <si>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</si>
  <si>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</si>
  <si>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</si>
  <si>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</si>
  <si>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</si>
  <si>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</si>
  <si>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</si>
  <si>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</si>
  <si>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</si>
  <si>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</si>
  <si>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</si>
  <si>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</si>
  <si>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</si>
  <si>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</si>
  <si>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</si>
  <si>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</si>
  <si>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</si>
  <si>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</si>
  <si>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</si>
  <si>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</si>
  <si>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</si>
  <si>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</si>
  <si>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</si>
  <si>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</si>
  <si>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</si>
  <si>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</si>
  <si>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</si>
  <si>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</si>
  <si>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</si>
  <si>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</si>
  <si>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</si>
  <si>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</si>
  <si>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</si>
  <si>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</si>
  <si>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</si>
  <si>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</si>
  <si>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</si>
  <si>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</si>
  <si>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</si>
  <si>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</si>
  <si>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</si>
  <si>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</si>
  <si>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</si>
  <si>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</si>
  <si>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</si>
  <si>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</si>
  <si>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</si>
  <si>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</si>
  <si>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</si>
  <si>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</si>
  <si>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</si>
  <si>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</si>
  <si>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</si>
  <si>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</si>
  <si>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</si>
  <si>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</si>
  <si>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</si>
  <si>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</si>
  <si>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</si>
  <si>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</si>
  <si>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</si>
  <si>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</si>
  <si>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</si>
  <si>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</si>
  <si>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</si>
  <si>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</si>
  <si>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</si>
  <si>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</si>
  <si>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</si>
  <si>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</si>
  <si>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</si>
  <si>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</si>
  <si>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</si>
  <si>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</si>
  <si>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</si>
  <si>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</si>
  <si>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</si>
  <si>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</si>
  <si>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</si>
  <si>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</si>
  <si>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</si>
  <si>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</si>
  <si>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</si>
  <si>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</si>
  <si>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</si>
  <si>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</si>
  <si>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</si>
  <si>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</si>
  <si>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</si>
  <si>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</si>
  <si>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</si>
  <si>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</si>
  <si>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</si>
  <si>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</si>
  <si>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</si>
  <si>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</si>
  <si>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</si>
  <si>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</si>
  <si>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</si>
  <si>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</si>
  <si>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</si>
  <si>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</si>
  <si>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</si>
  <si>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</si>
  <si>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</si>
  <si>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</si>
  <si>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</si>
  <si>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</si>
  <si>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</si>
  <si>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</si>
  <si>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</si>
  <si>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</si>
  <si>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</si>
  <si>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</si>
  <si>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</si>
  <si>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</si>
  <si>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</si>
  <si>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</si>
  <si>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</si>
  <si>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</si>
  <si>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</si>
  <si>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</si>
  <si>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</si>
  <si>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</si>
  <si>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</si>
  <si>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</si>
  <si>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</si>
  <si>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</si>
  <si>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</si>
  <si>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</si>
  <si>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</si>
  <si>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</si>
  <si>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</si>
  <si>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</si>
  <si>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</si>
  <si>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</si>
  <si>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</si>
  <si>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</si>
  <si>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</si>
  <si>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</si>
  <si>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</si>
  <si>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</si>
  <si>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</si>
  <si>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</si>
  <si>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</si>
  <si>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</si>
  <si>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</si>
  <si>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</si>
  <si>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</si>
  <si>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</si>
  <si>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</si>
  <si>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</si>
  <si>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</si>
  <si>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</si>
  <si>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</si>
  <si>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</si>
  <si>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</si>
  <si>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</si>
  <si>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</si>
  <si>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</si>
  <si>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</si>
  <si>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</si>
  <si>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</si>
  <si>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</si>
  <si>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</si>
  <si>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</si>
  <si>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</si>
  <si>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</si>
  <si>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</si>
  <si>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</si>
  <si>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</si>
  <si>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</si>
  <si>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</si>
  <si>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</si>
  <si>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</si>
  <si>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</si>
  <si>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</si>
  <si>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</si>
  <si>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</si>
  <si>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</si>
  <si>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</si>
  <si>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</si>
  <si>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</si>
  <si>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</si>
  <si>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</si>
  <si>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</si>
  <si>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</si>
  <si>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</si>
  <si>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</si>
  <si>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</si>
  <si>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</si>
  <si>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</si>
  <si>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</si>
  <si>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</si>
  <si>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</si>
  <si>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</si>
  <si>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</si>
  <si>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</si>
  <si>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</si>
  <si>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</si>
  <si>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</si>
  <si>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</si>
  <si>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</si>
  <si>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</si>
  <si>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</si>
  <si>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</si>
  <si>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</si>
  <si>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</si>
  <si>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</si>
  <si>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</si>
  <si>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</si>
  <si>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</si>
  <si>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</si>
  <si>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</si>
  <si>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</si>
  <si>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</si>
  <si>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</si>
  <si>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</si>
  <si>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</si>
  <si>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</si>
  <si>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</si>
  <si>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</si>
  <si>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</si>
  <si>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</si>
  <si>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</si>
  <si>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</si>
  <si>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</si>
  <si>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</si>
  <si>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</si>
  <si>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</si>
  <si>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</si>
  <si>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</si>
  <si>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</si>
  <si>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</si>
  <si>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</si>
  <si>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</si>
  <si>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</si>
  <si>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</si>
  <si>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</si>
  <si>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</si>
  <si>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</si>
  <si>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</si>
  <si>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</si>
  <si>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</si>
  <si>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</si>
  <si>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</si>
  <si>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</si>
  <si>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</si>
  <si>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</si>
  <si>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</si>
  <si>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</si>
  <si>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</si>
  <si>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</si>
  <si>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</si>
  <si>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</si>
  <si>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</si>
  <si>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</si>
  <si>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</si>
  <si>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</si>
  <si>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</si>
  <si>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</si>
  <si>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</si>
  <si>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</si>
  <si>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</si>
  <si>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</si>
  <si>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</si>
  <si>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</si>
  <si>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</si>
  <si>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</si>
  <si>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</si>
  <si>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</si>
  <si>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</si>
  <si>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</si>
  <si>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</si>
  <si>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</si>
  <si>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</si>
  <si>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</si>
  <si>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</si>
  <si>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</si>
  <si>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</si>
  <si>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</si>
  <si>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</si>
  <si>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</si>
  <si>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</si>
  <si>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</si>
  <si>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</si>
  <si>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</si>
  <si>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</si>
  <si>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</si>
  <si>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</si>
  <si>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</si>
  <si>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</si>
  <si>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</si>
  <si>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</si>
  <si>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</si>
  <si>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</si>
  <si>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</si>
  <si>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</si>
  <si>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</si>
  <si>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</si>
  <si>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</si>
  <si>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</si>
  <si>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</si>
  <si>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</si>
  <si>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</si>
  <si>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</si>
  <si>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</si>
  <si>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</si>
  <si>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</si>
  <si>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</si>
  <si>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</si>
  <si>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</si>
  <si>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</si>
  <si>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</si>
  <si>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</si>
  <si>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</si>
  <si>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</si>
  <si>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</si>
  <si>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</si>
  <si>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</si>
  <si>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</si>
  <si>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</si>
  <si>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</si>
  <si>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</si>
  <si>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</si>
  <si>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</si>
  <si>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</si>
  <si>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</si>
  <si>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</si>
  <si>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</si>
  <si>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</si>
  <si>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</si>
  <si>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</si>
  <si>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</si>
  <si>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</si>
  <si>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</si>
  <si>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</si>
  <si>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</si>
  <si>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</si>
  <si>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</si>
  <si>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</si>
  <si>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</si>
  <si>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</si>
  <si>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</si>
  <si>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</si>
  <si>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</si>
  <si>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</si>
  <si>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</si>
  <si>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</si>
  <si>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</si>
  <si>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</si>
  <si>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</si>
  <si>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</si>
  <si>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</si>
  <si>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</si>
  <si>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</si>
  <si>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</si>
  <si>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</si>
  <si>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</si>
  <si>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</si>
  <si>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</si>
  <si>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</si>
  <si>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</si>
  <si>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</si>
  <si>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</si>
  <si>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</si>
  <si>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</si>
  <si>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</si>
  <si>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</si>
  <si>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</si>
  <si>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</si>
  <si>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</si>
  <si>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</si>
  <si>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</si>
  <si>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</si>
  <si>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</si>
  <si>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</si>
  <si>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</si>
  <si>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</si>
  <si>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</si>
  <si>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</si>
  <si>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</si>
  <si>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</si>
  <si>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</si>
  <si>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</si>
  <si>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</si>
  <si>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</si>
  <si>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</si>
  <si>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</si>
  <si>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</si>
  <si>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</si>
  <si>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</si>
  <si>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</si>
  <si>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</si>
  <si>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</si>
  <si>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</si>
  <si>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</si>
  <si>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</si>
  <si>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</si>
  <si>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</si>
  <si>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</si>
  <si>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</si>
  <si>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</si>
  <si>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</si>
  <si>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</si>
  <si>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</si>
  <si>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</si>
  <si>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</si>
  <si>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</si>
  <si>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</si>
  <si>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</si>
  <si>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</si>
  <si>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</si>
  <si>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</si>
  <si>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</si>
  <si>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</si>
  <si>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</si>
  <si>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</si>
  <si>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</si>
  <si>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</si>
  <si>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</si>
  <si>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</si>
  <si>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</si>
  <si>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</si>
  <si>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</si>
  <si>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</si>
  <si>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</si>
  <si>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</si>
  <si>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</si>
  <si>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</si>
  <si>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</si>
  <si>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</si>
  <si>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</si>
  <si>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</si>
  <si>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</si>
  <si>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</si>
  <si>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</si>
  <si>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</si>
  <si>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</si>
  <si>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</si>
  <si>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</si>
  <si>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</si>
  <si>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</si>
  <si>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</si>
  <si>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</si>
  <si>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</si>
  <si>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</si>
  <si>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</si>
  <si>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</si>
  <si>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</si>
  <si>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</si>
  <si>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</si>
  <si>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</si>
  <si>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</si>
  <si>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</si>
  <si>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</si>
  <si>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</si>
  <si>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</si>
  <si>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</si>
  <si>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</si>
  <si>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</si>
  <si>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</si>
  <si>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</si>
  <si>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</si>
  <si>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</si>
  <si>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</si>
  <si>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</si>
  <si>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</si>
  <si>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</si>
  <si>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</si>
  <si>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</si>
  <si>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</si>
  <si>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</si>
  <si>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</si>
  <si>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</si>
  <si>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</si>
  <si>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</si>
  <si>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</si>
  <si>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</si>
  <si>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</si>
  <si>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</si>
  <si>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</si>
  <si>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</si>
  <si>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</si>
  <si>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</si>
  <si>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</si>
  <si>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</si>
  <si>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</si>
  <si>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</si>
  <si>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</si>
  <si>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</si>
  <si>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</si>
  <si>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</si>
  <si>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</si>
  <si>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</si>
  <si>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</si>
  <si>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</si>
  <si>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</si>
  <si>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</si>
  <si>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</si>
  <si>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</si>
  <si>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</si>
  <si>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</si>
  <si>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</si>
  <si>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</si>
  <si>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</si>
  <si>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</si>
  <si>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</si>
  <si>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</si>
  <si>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</si>
  <si>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</si>
  <si>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</si>
  <si>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</si>
  <si>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</si>
  <si>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</si>
  <si>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</si>
  <si>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</si>
  <si>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</si>
  <si>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</si>
  <si>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</si>
  <si>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</si>
  <si>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</si>
  <si>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</si>
  <si>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</si>
  <si>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</si>
  <si>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</si>
  <si>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</si>
  <si>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</si>
  <si>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</si>
  <si>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</si>
  <si>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</si>
  <si>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</si>
  <si>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</si>
  <si>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</si>
  <si>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</si>
  <si>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</si>
  <si>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</si>
  <si>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</si>
  <si>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</si>
  <si>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</si>
  <si>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</si>
  <si>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</si>
  <si>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</si>
  <si>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</si>
  <si>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</si>
  <si>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</si>
  <si>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</si>
  <si>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</si>
  <si>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</si>
  <si>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</si>
  <si>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</si>
  <si>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</si>
  <si>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</si>
  <si>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</si>
  <si>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</si>
  <si>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</si>
  <si>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</si>
  <si>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</si>
  <si>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</si>
  <si>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</si>
  <si>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</si>
  <si>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</si>
  <si>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</si>
  <si>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</si>
  <si>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</si>
  <si>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</si>
  <si>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</si>
  <si>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</si>
  <si>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</si>
  <si>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</si>
  <si>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</si>
  <si>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</si>
  <si>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</si>
  <si>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</si>
  <si>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</si>
  <si>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</si>
  <si>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</si>
  <si>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</si>
  <si>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</si>
  <si>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</si>
  <si>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</si>
  <si>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</si>
  <si>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</si>
  <si>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</si>
  <si>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</si>
  <si>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</si>
  <si>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</si>
  <si>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</si>
  <si>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</si>
  <si>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</si>
  <si>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</si>
  <si>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</si>
  <si>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</si>
  <si>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</si>
  <si>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</si>
  <si>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</si>
  <si>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</si>
  <si>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</si>
  <si>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</si>
  <si>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</si>
  <si>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</si>
  <si>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</si>
  <si>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</si>
  <si>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</si>
  <si>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</si>
  <si>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</si>
  <si>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</si>
  <si>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</si>
  <si>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</si>
  <si>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</si>
  <si>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</si>
  <si>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</si>
  <si>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</si>
  <si>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</si>
  <si>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</si>
  <si>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</si>
  <si>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</si>
  <si>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</si>
  <si>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</si>
  <si>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</si>
  <si>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</si>
  <si>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</si>
  <si>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</si>
  <si>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</si>
  <si>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</si>
  <si>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</si>
  <si>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</si>
  <si>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</si>
  <si>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</si>
  <si>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</si>
  <si>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</si>
  <si>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</si>
  <si>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</si>
  <si>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</si>
  <si>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</si>
  <si>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</si>
  <si>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</si>
  <si>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</si>
  <si>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</si>
  <si>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</si>
  <si>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</si>
  <si>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</si>
  <si>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</si>
  <si>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</si>
  <si>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</si>
  <si>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</si>
  <si>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</si>
  <si>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</si>
  <si>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</si>
  <si>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</si>
  <si>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</si>
  <si>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</si>
  <si>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</si>
  <si>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</si>
  <si>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</si>
  <si>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</si>
  <si>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</si>
  <si>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</si>
  <si>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</si>
  <si>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</si>
  <si>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</si>
  <si>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</si>
  <si>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</si>
  <si>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</si>
  <si>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</si>
  <si>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</si>
  <si>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</si>
  <si>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</si>
  <si>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</si>
  <si>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</si>
  <si>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</si>
  <si>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</si>
  <si>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</si>
  <si>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</si>
  <si>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</si>
  <si>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</si>
  <si>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</si>
  <si>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</si>
  <si>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</si>
  <si>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</si>
  <si>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</si>
  <si>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</si>
  <si>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</si>
  <si>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</si>
  <si>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</si>
  <si>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</si>
  <si>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</si>
  <si>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</si>
  <si>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</si>
  <si>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</si>
  <si>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</si>
  <si>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</si>
  <si>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</si>
  <si>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</si>
  <si>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</si>
  <si>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</si>
  <si>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</si>
  <si>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</si>
  <si>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</si>
  <si>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</si>
  <si>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</si>
  <si>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</si>
  <si>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</si>
  <si>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</si>
  <si>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</si>
  <si>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</si>
  <si>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</si>
  <si>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</si>
  <si>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</si>
  <si>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</si>
  <si>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</si>
  <si>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</si>
  <si>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</si>
  <si>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</si>
  <si>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</si>
  <si>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</si>
  <si>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</si>
  <si>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</si>
  <si>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</si>
  <si>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</si>
  <si>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</si>
  <si>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</si>
  <si>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</si>
  <si>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</si>
  <si>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</si>
  <si>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</si>
  <si>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</si>
  <si>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</si>
  <si>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</si>
  <si>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</si>
  <si>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</si>
  <si>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</si>
  <si>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</si>
  <si>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</si>
  <si>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</si>
  <si>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</si>
  <si>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</si>
  <si>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</si>
  <si>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</si>
  <si>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</si>
  <si>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</si>
  <si>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</si>
  <si>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</si>
  <si>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</si>
  <si>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</si>
  <si>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</si>
  <si>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</si>
  <si>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</si>
  <si>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</si>
  <si>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</si>
  <si>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</si>
  <si>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</si>
  <si>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</si>
  <si>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</si>
  <si>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</si>
  <si>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</si>
  <si>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</si>
  <si>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</si>
  <si>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</si>
  <si>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</si>
  <si>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</si>
  <si>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</si>
  <si>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</si>
  <si>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</si>
  <si>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</si>
  <si>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</si>
  <si>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</si>
  <si>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</si>
  <si>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</si>
  <si>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</si>
  <si>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</si>
  <si>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</si>
  <si>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</si>
  <si>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</si>
  <si>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</si>
  <si>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</si>
  <si>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</si>
  <si>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</si>
  <si>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</si>
  <si>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</si>
  <si>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</si>
  <si>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</si>
  <si>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</si>
  <si>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</si>
  <si>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</si>
  <si>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</si>
  <si>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</si>
  <si>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</si>
  <si>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</si>
  <si>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</si>
  <si>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</si>
  <si>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</si>
  <si>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</si>
  <si>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</si>
  <si>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</si>
  <si>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</si>
  <si>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</si>
  <si>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</si>
  <si>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</si>
  <si>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</si>
  <si>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</si>
  <si>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</si>
  <si>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</si>
  <si>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</si>
  <si>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</si>
  <si>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</si>
  <si>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</si>
  <si>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</si>
  <si>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</si>
  <si>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</si>
  <si>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</si>
  <si>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</si>
  <si>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</si>
  <si>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</si>
  <si>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</si>
  <si>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</si>
  <si>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</si>
  <si>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</si>
  <si>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</si>
  <si>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</si>
  <si>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</si>
  <si>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</si>
  <si>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</si>
  <si>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</si>
  <si>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</si>
  <si>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</si>
  <si>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</si>
  <si>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</si>
  <si>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</si>
  <si>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</si>
  <si>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</si>
  <si>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</si>
  <si>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</si>
  <si>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</si>
  <si>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</si>
  <si>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</si>
  <si>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</si>
  <si>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</si>
  <si>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</si>
  <si>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</si>
  <si>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</si>
  <si>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</si>
  <si>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</si>
  <si>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</si>
  <si>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</si>
  <si>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</si>
  <si>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</si>
  <si>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</si>
  <si>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</si>
  <si>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</si>
  <si>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</si>
  <si>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</si>
  <si>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</si>
  <si>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</si>
  <si>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</si>
  <si>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</si>
  <si>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</si>
  <si>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</si>
  <si>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</si>
  <si>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</si>
  <si>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</si>
  <si>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</si>
  <si>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</si>
  <si>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</si>
  <si>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</si>
  <si>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</si>
  <si>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</si>
  <si>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</si>
  <si>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</si>
  <si>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</si>
  <si>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</si>
  <si>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</si>
  <si>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</si>
  <si>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</si>
  <si>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</si>
  <si>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</si>
  <si>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</si>
  <si>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</si>
  <si>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</si>
  <si>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</si>
  <si>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</si>
  <si>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</si>
  <si>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</si>
  <si>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</si>
  <si>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</si>
  <si>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</si>
  <si>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</si>
  <si>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</si>
  <si>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</si>
  <si>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</si>
  <si>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</si>
  <si>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</si>
  <si>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</si>
  <si>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</si>
  <si>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</si>
  <si>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</si>
  <si>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</si>
  <si>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</si>
  <si>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</si>
  <si>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</si>
  <si>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</si>
  <si>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</si>
  <si>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</si>
  <si>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</si>
  <si>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</si>
  <si>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</si>
  <si>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</si>
  <si>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</si>
  <si>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</si>
  <si>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</si>
  <si>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</si>
  <si>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</si>
  <si>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</si>
  <si>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</si>
  <si>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</si>
  <si>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</si>
  <si>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</si>
  <si>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</si>
  <si>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</si>
  <si>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</si>
  <si>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</si>
  <si>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</si>
  <si>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</si>
  <si>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</si>
  <si>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</si>
  <si>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</si>
  <si>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</si>
  <si>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</si>
  <si>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</si>
  <si>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</si>
  <si>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</si>
  <si>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</si>
  <si>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</si>
  <si>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</si>
  <si>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</si>
  <si>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</si>
  <si>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</si>
  <si>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</si>
  <si>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</si>
  <si>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</si>
  <si>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</si>
  <si>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</si>
  <si>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</si>
  <si>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</si>
  <si>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</si>
  <si>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</si>
  <si>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</si>
  <si>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</si>
  <si>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</si>
  <si>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</si>
  <si>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</si>
  <si>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</si>
  <si>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</si>
  <si>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</si>
  <si>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</si>
  <si>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</si>
  <si>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</si>
  <si>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</si>
  <si>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</si>
  <si>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</si>
  <si>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</si>
  <si>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</si>
  <si>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</si>
  <si>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</si>
  <si>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</si>
  <si>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</si>
  <si>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</si>
  <si>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</si>
  <si>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</si>
  <si>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</si>
  <si>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</si>
  <si>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</si>
  <si>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</si>
  <si>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</si>
  <si>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</si>
  <si>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</si>
  <si>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</si>
  <si>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</si>
  <si>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</si>
  <si>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</si>
  <si>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</si>
  <si>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</si>
  <si>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</si>
  <si>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</si>
  <si>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</si>
  <si>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</si>
  <si>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</si>
  <si>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</si>
  <si>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</si>
  <si>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</si>
  <si>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</si>
  <si>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</si>
  <si>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</si>
  <si>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</si>
  <si>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</si>
  <si>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</si>
  <si>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</si>
  <si>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</si>
  <si>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</si>
  <si>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</si>
  <si>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</si>
  <si>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</si>
  <si>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</si>
  <si>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</si>
  <si>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</si>
  <si>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</si>
  <si>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</si>
  <si>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</si>
  <si>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</si>
  <si>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</si>
  <si>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</si>
  <si>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</si>
  <si>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</si>
  <si>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</si>
  <si>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</si>
  <si>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</si>
  <si>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</si>
  <si>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</si>
  <si>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</si>
  <si>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</si>
  <si>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</si>
  <si>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</si>
  <si>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</si>
  <si>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</si>
  <si>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</si>
  <si>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</si>
  <si>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</si>
  <si>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</si>
  <si>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</si>
  <si>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</si>
  <si>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</si>
  <si>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</si>
  <si>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</si>
  <si>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</si>
  <si>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</si>
  <si>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</si>
  <si>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</si>
  <si>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</si>
  <si>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</si>
  <si>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</si>
  <si>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</si>
  <si>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</si>
  <si>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</si>
  <si>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</si>
  <si>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</si>
  <si>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</si>
  <si>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</si>
  <si>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</si>
  <si>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</si>
  <si>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</si>
  <si>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</si>
  <si>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</si>
  <si>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</si>
  <si>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</si>
  <si>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</si>
  <si>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</si>
  <si>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</si>
  <si>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</si>
  <si>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</si>
  <si>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</si>
  <si>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</si>
  <si>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</si>
  <si>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</si>
  <si>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</si>
  <si>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</si>
  <si>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</si>
  <si>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</si>
  <si>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</si>
  <si>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</si>
  <si>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</si>
  <si>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</si>
  <si>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</si>
  <si>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</si>
  <si>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</si>
  <si>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</si>
  <si>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</si>
  <si>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</si>
  <si>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</si>
  <si>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</si>
  <si>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</si>
  <si>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</si>
  <si>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</si>
  <si>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</si>
  <si>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</si>
  <si>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</si>
  <si>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</si>
  <si>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</si>
  <si>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</si>
  <si>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</si>
  <si>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</si>
  <si>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</si>
  <si>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</si>
  <si>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</si>
  <si>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</si>
  <si>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</si>
  <si>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</si>
  <si>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</si>
  <si>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</si>
  <si>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</si>
  <si>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</si>
  <si>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</si>
  <si>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</si>
  <si>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</si>
  <si>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</si>
  <si>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</si>
  <si>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</si>
  <si>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</si>
  <si>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</si>
  <si>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</si>
  <si>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</si>
  <si>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</si>
  <si>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</si>
  <si>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</si>
  <si>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</si>
  <si>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</si>
  <si>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</si>
  <si>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</si>
  <si>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</si>
  <si>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</si>
  <si>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</si>
  <si>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</si>
  <si>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</si>
  <si>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</si>
  <si>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</si>
  <si>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</si>
  <si>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</si>
  <si>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</si>
  <si>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</si>
  <si>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</si>
  <si>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</si>
  <si>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</si>
  <si>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</si>
  <si>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</si>
  <si>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</si>
  <si>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</si>
  <si>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</si>
  <si>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</si>
  <si>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</si>
  <si>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</si>
  <si>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</si>
  <si>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</si>
  <si>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</si>
  <si>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</si>
  <si>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</si>
  <si>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</si>
  <si>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</si>
  <si>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</si>
  <si>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</si>
  <si>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</si>
  <si>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</si>
  <si>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</si>
  <si>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</si>
  <si>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</si>
  <si>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</si>
  <si>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</si>
  <si>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</si>
  <si>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</si>
  <si>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</si>
  <si>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</si>
  <si>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</si>
  <si>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</si>
  <si>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</si>
  <si>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</si>
  <si>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</si>
  <si>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</si>
  <si>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</si>
  <si>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</si>
  <si>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</si>
  <si>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</si>
  <si>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</si>
  <si>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</si>
  <si>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</si>
  <si>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</si>
  <si>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</si>
  <si>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</si>
  <si>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</si>
  <si>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</si>
  <si>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</si>
  <si>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</si>
  <si>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</si>
  <si>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</si>
  <si>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</si>
  <si>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</si>
  <si>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</si>
  <si>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</si>
  <si>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</si>
  <si>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</si>
  <si>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</si>
  <si>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</si>
  <si>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</si>
  <si>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</si>
  <si>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</si>
  <si>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</si>
  <si>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</si>
  <si>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</si>
  <si>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</si>
  <si>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</si>
  <si>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</si>
  <si>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</si>
  <si>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</si>
  <si>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</si>
  <si>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</si>
  <si>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</si>
  <si>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</si>
  <si>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</si>
  <si>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</si>
  <si>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</si>
  <si>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</si>
  <si>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</si>
  <si>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</si>
  <si>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</si>
  <si>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</si>
  <si>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</si>
  <si>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</si>
  <si>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</si>
  <si>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</si>
  <si>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</si>
  <si>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</si>
  <si>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</si>
  <si>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</si>
  <si>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</si>
  <si>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</si>
  <si>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</si>
  <si>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</si>
  <si>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</si>
  <si>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</si>
  <si>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</si>
  <si>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</si>
  <si>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</si>
  <si>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</si>
  <si>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</si>
  <si>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</si>
  <si>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</si>
  <si>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</si>
  <si>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</si>
  <si>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</si>
  <si>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</si>
  <si>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</si>
  <si>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</si>
  <si>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</si>
  <si>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</si>
  <si>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</si>
  <si>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</si>
  <si>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</si>
  <si>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</si>
  <si>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</si>
  <si>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</si>
  <si>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</si>
  <si>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</si>
  <si>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</si>
  <si>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</si>
  <si>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</si>
  <si>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</si>
  <si>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</si>
  <si>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</si>
  <si>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</si>
  <si>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</si>
  <si>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</si>
  <si>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</si>
  <si>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</si>
  <si>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</si>
  <si>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</si>
  <si>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</si>
  <si>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</si>
  <si>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</si>
  <si>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</si>
  <si>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</si>
  <si>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</si>
  <si>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</si>
  <si>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</si>
  <si>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</si>
  <si>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</si>
  <si>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</si>
  <si>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</si>
  <si>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</si>
  <si>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</si>
  <si>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</si>
  <si>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</si>
  <si>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</si>
  <si>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</si>
  <si>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</si>
  <si>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</si>
  <si>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</si>
  <si>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</si>
  <si>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</si>
  <si>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</si>
  <si>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</si>
  <si>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</si>
  <si>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</si>
  <si>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</si>
  <si>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</si>
  <si>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</si>
  <si>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</si>
  <si>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</si>
  <si>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</si>
  <si>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</si>
  <si>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</si>
  <si>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</si>
  <si>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</si>
  <si>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</si>
  <si>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</si>
  <si>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</si>
  <si>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</si>
  <si>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</si>
  <si>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</si>
  <si>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</si>
  <si>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</si>
  <si>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</si>
  <si>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</si>
  <si>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</si>
  <si>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</si>
  <si>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</si>
  <si>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</si>
  <si>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</si>
  <si>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</si>
  <si>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</si>
  <si>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</si>
  <si>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</si>
  <si>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</si>
  <si>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</si>
  <si>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</si>
  <si>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</si>
  <si>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</si>
  <si>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</si>
  <si>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</si>
  <si>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</si>
  <si>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</si>
  <si>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</si>
  <si>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</si>
  <si>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</si>
  <si>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</si>
  <si>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</si>
  <si>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</si>
  <si>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</si>
  <si>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</si>
  <si>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</si>
  <si>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</si>
  <si>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</si>
  <si>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</si>
  <si>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</si>
  <si>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</si>
  <si>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</si>
  <si>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</si>
  <si>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</si>
  <si>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</si>
  <si>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</si>
  <si>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</si>
  <si>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</si>
  <si>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</si>
  <si>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</si>
  <si>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</si>
  <si>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</si>
  <si>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</si>
  <si>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</si>
  <si>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</si>
  <si>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</si>
  <si>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</si>
  <si>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</si>
  <si>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</si>
  <si>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</si>
  <si>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</si>
  <si>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</si>
  <si>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</si>
  <si>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</si>
  <si>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</si>
  <si>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</si>
  <si>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</si>
  <si>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</si>
  <si>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</si>
  <si>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</si>
  <si>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</si>
  <si>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</si>
  <si>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</si>
  <si>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</si>
  <si>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</si>
  <si>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</si>
  <si>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</si>
  <si>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</si>
  <si>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</si>
  <si>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</si>
  <si>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</si>
  <si>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</si>
  <si>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</si>
  <si>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</si>
  <si>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</si>
  <si>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</si>
  <si>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</si>
  <si>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</si>
  <si>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</si>
  <si>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</si>
  <si>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</si>
  <si>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</si>
  <si>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</si>
  <si>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</si>
  <si>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</si>
  <si>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</si>
  <si>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</si>
  <si>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</si>
  <si>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</si>
  <si>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</si>
  <si>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</si>
  <si>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</si>
  <si>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</si>
  <si>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</si>
  <si>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</si>
  <si>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</si>
  <si>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</si>
  <si>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</si>
  <si>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</si>
  <si>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</si>
  <si>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</si>
  <si>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</si>
  <si>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</si>
  <si>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</si>
  <si>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</si>
  <si>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</si>
  <si>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</si>
  <si>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</si>
  <si>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</si>
  <si>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</si>
  <si>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</si>
  <si>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</si>
  <si>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</si>
  <si>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</si>
  <si>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</si>
  <si>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</si>
  <si>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</si>
  <si>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</si>
  <si>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</si>
  <si>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</si>
  <si>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</si>
  <si>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</si>
  <si>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</si>
  <si>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</si>
  <si>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</si>
  <si>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</si>
  <si>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</si>
  <si>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</si>
  <si>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</si>
  <si>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</si>
  <si>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</si>
  <si>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</si>
  <si>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</si>
  <si>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</si>
  <si>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</si>
  <si>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</si>
  <si>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</si>
  <si>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</si>
  <si>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</si>
  <si>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</si>
  <si>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</si>
  <si>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</si>
  <si>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</si>
  <si>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</si>
  <si>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</si>
  <si>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</si>
  <si>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</si>
  <si>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</si>
  <si>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</si>
  <si>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</si>
  <si>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</si>
  <si>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</si>
  <si>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</si>
  <si>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</si>
  <si>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</si>
  <si>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</si>
  <si>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</si>
  <si>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</si>
  <si>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</si>
  <si>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</si>
  <si>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</si>
  <si>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</si>
  <si>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</si>
  <si>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</si>
  <si>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</si>
  <si>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</si>
  <si>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</si>
  <si>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</si>
  <si>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</si>
  <si>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</si>
  <si>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</si>
  <si>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</si>
  <si>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</si>
  <si>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</si>
  <si>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</si>
  <si>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</si>
  <si>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</si>
  <si>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</si>
  <si>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</si>
  <si>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</si>
  <si>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</si>
  <si>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</si>
  <si>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</si>
  <si>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</si>
  <si>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</si>
  <si>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</si>
  <si>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</si>
  <si>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</si>
  <si>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</si>
  <si>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</si>
  <si>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</si>
  <si>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</si>
  <si>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</si>
  <si>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</si>
  <si>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</si>
  <si>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</si>
  <si>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</si>
  <si>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</si>
  <si>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</si>
  <si>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</si>
  <si>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</si>
  <si>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</si>
  <si>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</si>
  <si>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</si>
  <si>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</si>
  <si>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</si>
  <si>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</si>
  <si>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</si>
  <si>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</si>
  <si>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</si>
  <si>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</si>
  <si>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</si>
  <si>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</si>
  <si>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</si>
  <si>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</si>
  <si>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</si>
  <si>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</si>
  <si>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</si>
  <si>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</si>
  <si>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</si>
  <si>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</si>
  <si>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</si>
  <si>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</si>
  <si>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</si>
  <si>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</si>
  <si>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</si>
  <si>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</si>
  <si>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</si>
  <si>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</si>
  <si>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</si>
  <si>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</si>
  <si>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</si>
  <si>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</si>
  <si>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</si>
  <si>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</si>
  <si>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</si>
  <si>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</si>
  <si>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</si>
  <si>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</si>
  <si>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</si>
  <si>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</si>
  <si>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</si>
  <si>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</si>
  <si>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</si>
  <si>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</si>
  <si>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</si>
  <si>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</si>
  <si>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</si>
  <si>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</si>
  <si>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</si>
  <si>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</si>
  <si>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</si>
  <si>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</si>
  <si>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</si>
  <si>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</si>
  <si>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</si>
  <si>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</si>
  <si>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</si>
  <si>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</si>
  <si>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</si>
  <si>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</si>
  <si>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</si>
  <si>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</si>
  <si>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</si>
  <si>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</si>
  <si>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</si>
  <si>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</si>
  <si>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</si>
  <si>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</si>
  <si>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</si>
  <si>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</si>
  <si>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</si>
  <si>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</si>
  <si>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</si>
  <si>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</si>
  <si>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</si>
  <si>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</si>
  <si>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</si>
  <si>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</si>
  <si>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</si>
  <si>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</si>
  <si>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</si>
  <si>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</si>
  <si>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</si>
  <si>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</si>
  <si>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</si>
  <si>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</si>
  <si>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</si>
  <si>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</si>
  <si>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</si>
  <si>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</si>
  <si>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</si>
  <si>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</si>
  <si>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</si>
  <si>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</si>
  <si>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</si>
  <si>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</si>
  <si>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</si>
  <si>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</si>
  <si>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</si>
  <si>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</si>
  <si>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</si>
  <si>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</si>
  <si>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</si>
  <si>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</si>
  <si>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</si>
  <si>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</si>
  <si>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</si>
  <si>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</si>
  <si>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</si>
  <si>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</si>
  <si>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</si>
  <si>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</si>
  <si>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</si>
  <si>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</si>
  <si>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</si>
  <si>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</si>
  <si>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</si>
  <si>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</si>
  <si>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</si>
  <si>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</si>
  <si>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</si>
  <si>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</si>
  <si>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</si>
  <si>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</si>
  <si>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</si>
  <si>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</si>
  <si>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</si>
  <si>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</si>
  <si>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</si>
  <si>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</si>
  <si>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</si>
  <si>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</si>
  <si>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</si>
  <si>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</si>
  <si>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</si>
  <si>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</si>
  <si>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</si>
  <si>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</si>
  <si>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</si>
  <si>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</si>
  <si>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</si>
  <si>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</si>
  <si>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</si>
  <si>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</si>
  <si>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</si>
  <si>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</si>
  <si>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</si>
  <si>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</si>
  <si>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</si>
  <si>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</si>
  <si>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</si>
  <si>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</si>
  <si>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</si>
  <si>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</si>
  <si>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</si>
  <si>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</si>
  <si>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</si>
  <si>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</si>
  <si>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</si>
  <si>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</si>
  <si>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</si>
  <si>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</si>
  <si>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</si>
  <si>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</si>
  <si>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</si>
  <si>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</si>
  <si>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</si>
  <si>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</si>
  <si>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</si>
  <si>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</si>
  <si>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</si>
  <si>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</si>
  <si>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</si>
  <si>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</si>
  <si>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</si>
  <si>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</si>
  <si>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</si>
  <si>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</si>
  <si>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</si>
  <si>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</si>
  <si>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</si>
  <si>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</si>
  <si>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</si>
  <si>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</si>
  <si>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</si>
  <si>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</si>
  <si>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</si>
  <si>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</si>
  <si>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</si>
  <si>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</si>
  <si>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</si>
  <si>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</si>
  <si>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</si>
  <si>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</si>
  <si>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</si>
  <si>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</si>
  <si>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</si>
  <si>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</si>
  <si>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</si>
  <si>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</si>
  <si>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</si>
  <si>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</si>
  <si>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</si>
  <si>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</si>
  <si>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</si>
  <si>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</si>
  <si>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</si>
  <si>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</si>
  <si>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</si>
  <si>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</si>
  <si>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</si>
  <si>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</si>
  <si>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</si>
  <si>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</si>
  <si>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</si>
  <si>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</si>
  <si>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</si>
  <si>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</si>
  <si>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</si>
  <si>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</si>
  <si>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</si>
  <si>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</si>
  <si>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</si>
  <si>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</si>
  <si>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</si>
  <si>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</si>
  <si>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</si>
  <si>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</si>
  <si>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</si>
  <si>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</si>
  <si>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</si>
  <si>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</si>
  <si>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</si>
  <si>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</si>
  <si>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</si>
  <si>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</si>
  <si>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</si>
  <si>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</si>
  <si>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</si>
  <si>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</si>
  <si>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</si>
  <si>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</si>
  <si>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</si>
  <si>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</si>
  <si>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</si>
  <si>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</si>
  <si>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</si>
  <si>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</si>
  <si>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</si>
  <si>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</si>
  <si>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</si>
  <si>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</si>
  <si>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</si>
  <si>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</si>
  <si>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</si>
  <si>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</si>
  <si>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</si>
  <si>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</si>
  <si>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</si>
  <si>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</si>
  <si>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</si>
  <si>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</si>
  <si>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</si>
  <si>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</si>
  <si>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</si>
  <si>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</si>
  <si>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</si>
  <si>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</si>
  <si>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</si>
  <si>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</si>
  <si>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</si>
  <si>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</si>
  <si>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</si>
  <si>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</si>
  <si>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</si>
  <si>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</si>
  <si>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</si>
  <si>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</si>
  <si>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</si>
  <si>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</si>
  <si>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</si>
  <si>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</si>
  <si>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</si>
  <si>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</si>
  <si>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</si>
  <si>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</si>
  <si>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</si>
  <si>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</si>
  <si>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</si>
  <si>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</si>
  <si>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</si>
  <si>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</si>
  <si>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</si>
  <si>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</si>
  <si>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</si>
  <si>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</si>
  <si>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</si>
  <si>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</si>
  <si>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</si>
  <si>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</si>
  <si>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</si>
  <si>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</si>
  <si>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</si>
  <si>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</si>
  <si>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</si>
  <si>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</si>
  <si>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</si>
  <si>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</si>
  <si>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</si>
  <si>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</si>
  <si>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</si>
  <si>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</si>
  <si>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</si>
  <si>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</si>
  <si>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</si>
  <si>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</si>
  <si>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</si>
  <si>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</si>
  <si>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</si>
  <si>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</si>
  <si>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</si>
  <si>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</si>
  <si>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</si>
  <si>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</si>
  <si>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</si>
  <si>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</si>
  <si>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</si>
  <si>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</si>
  <si>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</si>
  <si>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</si>
  <si>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</si>
  <si>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</si>
  <si>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</si>
  <si>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</si>
  <si>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</si>
  <si>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</si>
  <si>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</si>
  <si>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</si>
  <si>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</si>
  <si>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</si>
  <si>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</si>
  <si>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</si>
  <si>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</si>
  <si>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</si>
  <si>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</si>
  <si>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</si>
  <si>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</si>
  <si>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</si>
  <si>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</si>
  <si>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</si>
  <si>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</si>
  <si>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</si>
  <si>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</si>
  <si>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</si>
  <si>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</si>
  <si>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</si>
  <si>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</si>
  <si>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</si>
  <si>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</si>
  <si>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</si>
  <si>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</si>
  <si>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</si>
  <si>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</si>
  <si>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</si>
  <si>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</si>
  <si>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</si>
  <si>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</si>
  <si>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</si>
  <si>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</si>
  <si>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</si>
  <si>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</si>
  <si>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</si>
  <si>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</si>
  <si>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</si>
  <si>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</si>
  <si>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</si>
  <si>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</si>
  <si>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</si>
  <si>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</si>
  <si>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</si>
  <si>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</si>
  <si>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</si>
  <si>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</si>
  <si>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</si>
  <si>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</si>
  <si>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</si>
  <si>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</si>
  <si>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</si>
  <si>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</si>
  <si>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</si>
  <si>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</si>
  <si>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</si>
  <si>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</si>
  <si>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</si>
  <si>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</si>
  <si>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</si>
  <si>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</si>
  <si>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</si>
  <si>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</si>
  <si>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</si>
  <si>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</si>
  <si>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</si>
  <si>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</si>
  <si>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</si>
  <si>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</si>
  <si>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</si>
  <si>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</si>
  <si>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</si>
  <si>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</si>
  <si>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</si>
  <si>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</si>
  <si>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</si>
  <si>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</si>
  <si>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</si>
  <si>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</si>
  <si>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</si>
  <si>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</si>
  <si>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</si>
  <si>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</si>
  <si>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</si>
  <si>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</si>
  <si>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</si>
  <si>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</si>
  <si>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</si>
  <si>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</si>
  <si>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</si>
  <si>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</si>
  <si>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</si>
  <si>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</si>
  <si>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</si>
  <si>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</si>
  <si>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</si>
  <si>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</si>
  <si>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</si>
  <si>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</si>
  <si>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</si>
  <si>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</si>
  <si>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</si>
  <si>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</si>
  <si>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</si>
  <si>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</si>
  <si>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</si>
  <si>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</si>
  <si>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</si>
  <si>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</si>
  <si>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</si>
  <si>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</si>
  <si>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</si>
  <si>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</si>
  <si>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</si>
  <si>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</si>
  <si>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</si>
  <si>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</si>
  <si>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</si>
  <si>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</si>
  <si>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</si>
  <si>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</si>
  <si>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</si>
  <si>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</si>
  <si>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</si>
  <si>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</si>
  <si>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</si>
  <si>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</si>
  <si>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</si>
  <si>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</si>
  <si>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</si>
  <si>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</si>
  <si>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</si>
  <si>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</si>
  <si>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</si>
  <si>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</si>
  <si>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</si>
  <si>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</si>
  <si>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</si>
  <si>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</si>
  <si>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</si>
  <si>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</si>
  <si>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</si>
  <si>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</si>
  <si>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</si>
  <si>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</si>
  <si>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</si>
  <si>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</si>
  <si>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</si>
  <si>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</si>
  <si>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</si>
  <si>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</si>
  <si>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</si>
  <si>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</si>
  <si>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</si>
  <si>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</si>
  <si>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</si>
  <si>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</si>
  <si>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</si>
  <si>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</si>
  <si>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</si>
  <si>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</si>
  <si>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</si>
  <si>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</si>
  <si>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</si>
  <si>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</si>
  <si>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</si>
  <si>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</si>
  <si>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</si>
  <si>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</si>
  <si>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</si>
  <si>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</si>
  <si>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</si>
  <si>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</si>
  <si>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</si>
  <si>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</si>
  <si>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</si>
  <si>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</si>
  <si>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</si>
  <si>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</si>
  <si>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</si>
  <si>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</si>
  <si>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</si>
  <si>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</si>
  <si>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</si>
  <si>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</si>
  <si>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</si>
  <si>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</si>
  <si>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</si>
  <si>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</si>
  <si>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</si>
  <si>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</si>
  <si>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</si>
  <si>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</si>
  <si>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</si>
  <si>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</si>
  <si>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</si>
  <si>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</si>
  <si>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</si>
  <si>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</si>
  <si>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</si>
  <si>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</si>
  <si>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</si>
  <si>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</si>
  <si>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</si>
  <si>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</si>
  <si>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</si>
  <si>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</si>
  <si>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</si>
  <si>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</si>
  <si>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</si>
  <si>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</si>
  <si>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</si>
  <si>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</si>
  <si>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</si>
  <si>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</si>
  <si>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</si>
  <si>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</si>
  <si>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</si>
  <si>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</si>
  <si>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</si>
  <si>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</si>
  <si>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</si>
  <si>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</si>
  <si>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</si>
  <si>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</si>
  <si>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</si>
  <si>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</si>
  <si>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</si>
  <si>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</si>
  <si>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</si>
  <si>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</si>
  <si>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</si>
  <si>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</si>
  <si>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</si>
  <si>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</si>
  <si>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</si>
  <si>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</si>
  <si>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</si>
  <si>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</si>
  <si>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</si>
  <si>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</si>
  <si>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</si>
  <si>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</si>
  <si>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</si>
  <si>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</si>
  <si>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</si>
  <si>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</si>
  <si>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</si>
  <si>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</si>
  <si>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</si>
  <si>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</si>
  <si>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</si>
  <si>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</si>
  <si>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</si>
  <si>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</si>
  <si>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</si>
  <si>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</si>
  <si>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</si>
  <si>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</si>
  <si>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</si>
  <si>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</si>
  <si>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</si>
  <si>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</si>
  <si>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</si>
  <si>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</si>
  <si>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</si>
  <si>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</si>
  <si>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</si>
  <si>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</si>
  <si>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</si>
  <si>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</si>
  <si>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</si>
  <si>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</si>
  <si>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</si>
  <si>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</si>
  <si>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</si>
  <si>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</si>
  <si>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</si>
  <si>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</si>
  <si>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</si>
  <si>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</si>
  <si>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</si>
  <si>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</si>
  <si>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</si>
  <si>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</si>
  <si>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</si>
  <si>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</si>
  <si>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</si>
  <si>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</si>
  <si>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</si>
  <si>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</si>
  <si>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</si>
  <si>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</si>
  <si>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</si>
  <si>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</si>
  <si>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</si>
  <si>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</si>
  <si>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</si>
  <si>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</si>
  <si>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</si>
  <si>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</si>
  <si>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</si>
  <si>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</si>
  <si>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</si>
  <si>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</si>
  <si>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</si>
  <si>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</si>
  <si>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</si>
  <si>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</si>
  <si>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</si>
  <si>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</si>
  <si>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</si>
  <si>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</si>
  <si>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</si>
  <si>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</si>
  <si>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</si>
  <si>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</si>
  <si>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</si>
  <si>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</si>
  <si>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</si>
  <si>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</si>
  <si>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</si>
  <si>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</si>
  <si>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</si>
  <si>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</si>
  <si>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</si>
  <si>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</si>
  <si>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</si>
  <si>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</si>
  <si>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</si>
  <si>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</si>
  <si>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</si>
  <si>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</si>
  <si>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</si>
  <si>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</si>
  <si>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</si>
  <si>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</si>
  <si>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</si>
  <si>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</si>
  <si>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</si>
  <si>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</si>
  <si>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</si>
  <si>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</si>
  <si>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</si>
  <si>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</si>
  <si>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</si>
  <si>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</si>
  <si>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</si>
  <si>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</si>
  <si>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</si>
  <si>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</si>
  <si>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</si>
  <si>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</si>
  <si>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</si>
  <si>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</si>
  <si>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</si>
  <si>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</si>
  <si>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</si>
  <si>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</si>
  <si>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</si>
  <si>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</si>
  <si>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</si>
  <si>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</si>
  <si>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</si>
  <si>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</si>
  <si>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</si>
  <si>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</si>
  <si>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</si>
  <si>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</si>
  <si>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</si>
  <si>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</si>
  <si>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</si>
  <si>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</si>
  <si>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</si>
  <si>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</si>
  <si>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</si>
  <si>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</si>
  <si>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</si>
  <si>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</si>
  <si>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</si>
  <si>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</si>
  <si>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</si>
  <si>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</si>
  <si>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</si>
  <si>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</si>
  <si>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</si>
  <si>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</si>
  <si>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</si>
  <si>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</si>
  <si>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</si>
  <si>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</si>
  <si>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</si>
  <si>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</si>
  <si>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</si>
  <si>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</si>
  <si>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</si>
  <si>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</si>
  <si>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</si>
  <si>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</si>
  <si>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</si>
  <si>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</si>
  <si>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</si>
  <si>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</si>
  <si>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</si>
  <si>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</si>
  <si>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</si>
  <si>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</si>
  <si>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</si>
  <si>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</si>
  <si>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</si>
  <si>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</si>
  <si>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</si>
  <si>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</si>
  <si>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</si>
  <si>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</si>
  <si>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</si>
  <si>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</si>
  <si>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</si>
  <si>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</si>
  <si>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</si>
  <si>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</si>
  <si>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</si>
  <si>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</si>
  <si>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</si>
  <si>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</si>
  <si>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</si>
  <si>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</si>
  <si>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</si>
  <si>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</si>
  <si>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</si>
  <si>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</si>
  <si>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</si>
  <si>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</si>
  <si>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</si>
  <si>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</si>
  <si>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</si>
  <si>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</si>
  <si>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</si>
  <si>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</si>
  <si>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</si>
  <si>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</si>
  <si>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</si>
  <si>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</si>
  <si>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</si>
  <si>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</si>
  <si>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</si>
  <si>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</si>
  <si>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</si>
  <si>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</si>
  <si>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</si>
  <si>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</si>
  <si>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</si>
  <si>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</si>
  <si>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</si>
  <si>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</si>
  <si>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</si>
  <si>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</si>
  <si>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</si>
  <si>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</si>
  <si>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</si>
  <si>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</si>
  <si>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</si>
  <si>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</si>
  <si>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</si>
  <si>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</si>
  <si>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</si>
  <si>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</si>
  <si>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</si>
  <si>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</si>
  <si>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</si>
  <si>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</si>
  <si>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</si>
  <si>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</si>
  <si>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</si>
  <si>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</si>
  <si>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</si>
  <si>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</si>
  <si>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</si>
  <si>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</si>
  <si>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</si>
  <si>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</si>
  <si>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</si>
  <si>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</si>
  <si>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</si>
  <si>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</si>
  <si>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</si>
  <si>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</si>
  <si>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</si>
  <si>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</si>
  <si>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</si>
  <si>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</si>
  <si>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</si>
  <si>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</si>
  <si>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</si>
  <si>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</si>
  <si>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</si>
  <si>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</si>
  <si>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</si>
  <si>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</si>
  <si>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</si>
  <si>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</si>
  <si>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</si>
  <si>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</si>
  <si>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</si>
  <si>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</si>
  <si>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</si>
  <si>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</si>
  <si>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</si>
  <si>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</si>
  <si>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</si>
  <si>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</si>
  <si>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</si>
  <si>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</si>
  <si>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</si>
  <si>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</si>
  <si>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</si>
  <si>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</si>
  <si>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</si>
  <si>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</si>
  <si>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</si>
  <si>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</si>
  <si>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</si>
  <si>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</si>
  <si>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</si>
  <si>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</si>
  <si>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</si>
  <si>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</si>
  <si>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</si>
  <si>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</si>
  <si>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</si>
  <si>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</si>
  <si>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</si>
  <si>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</si>
  <si>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</si>
  <si>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</si>
  <si>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</si>
  <si>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</si>
  <si>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</si>
  <si>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</si>
  <si>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</si>
  <si>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</si>
  <si>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</si>
  <si>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</si>
  <si>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</si>
  <si>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</si>
  <si>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</si>
  <si>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</si>
  <si>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</si>
  <si>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</si>
  <si>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</si>
  <si>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</si>
  <si>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</si>
  <si>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</si>
  <si>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</si>
  <si>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</si>
  <si>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</si>
  <si>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</si>
  <si>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</si>
  <si>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</si>
  <si>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</si>
  <si>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</si>
  <si>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</si>
  <si>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</si>
  <si>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</si>
  <si>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</si>
  <si>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</si>
  <si>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</si>
  <si>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</si>
  <si>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</si>
  <si>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</si>
  <si>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</si>
  <si>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</si>
  <si>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</si>
  <si>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</si>
  <si>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</si>
  <si>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</si>
  <si>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</si>
  <si>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</si>
  <si>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</si>
  <si>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</si>
  <si>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</si>
  <si>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</si>
  <si>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</si>
  <si>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</si>
  <si>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</si>
  <si>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</si>
  <si>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</si>
  <si>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</si>
  <si>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</si>
  <si>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</si>
  <si>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</si>
  <si>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</si>
  <si>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</si>
  <si>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</si>
  <si>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</si>
  <si>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</si>
  <si>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</si>
  <si>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</si>
  <si>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</si>
  <si>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</si>
  <si>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</si>
  <si>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</si>
  <si>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</si>
  <si>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</si>
  <si>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</si>
  <si>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</si>
  <si>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</si>
  <si>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</si>
  <si>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</si>
  <si>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</si>
  <si>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</si>
  <si>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</si>
  <si>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</si>
  <si>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</si>
  <si>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</si>
  <si>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</si>
  <si>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</si>
  <si>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</si>
  <si>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</si>
  <si>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</si>
  <si>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</si>
  <si>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</si>
  <si>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</si>
  <si>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</si>
  <si>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</si>
  <si>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</si>
  <si>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</si>
  <si>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</si>
  <si>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</si>
  <si>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</si>
  <si>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</si>
  <si>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</si>
  <si>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</si>
  <si>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</si>
  <si>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</si>
  <si>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</si>
  <si>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</si>
  <si>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</si>
  <si>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</si>
  <si>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</si>
  <si>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</si>
  <si>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</si>
  <si>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</si>
  <si>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</si>
  <si>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</si>
  <si>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</si>
  <si>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</si>
  <si>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</si>
  <si>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</si>
  <si>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</si>
  <si>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</si>
  <si>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</si>
  <si>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</si>
  <si>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</si>
  <si>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</si>
  <si>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</si>
  <si>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</si>
  <si>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</si>
  <si>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</si>
  <si>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</si>
  <si>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</si>
  <si>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</si>
  <si>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</si>
  <si>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</si>
  <si>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</si>
  <si>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</si>
  <si>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</si>
  <si>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</si>
  <si>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</si>
  <si>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</si>
  <si>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</si>
  <si>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</si>
  <si>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</si>
  <si>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</si>
  <si>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</si>
  <si>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</si>
  <si>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</si>
  <si>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</si>
  <si>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</si>
  <si>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</si>
  <si>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</si>
  <si>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</si>
  <si>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</si>
  <si>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</si>
  <si>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</si>
  <si>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</si>
  <si>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</si>
  <si>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</si>
  <si>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</si>
  <si>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</si>
  <si>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</si>
  <si>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</si>
  <si>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</si>
  <si>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</si>
  <si>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</si>
  <si>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</si>
  <si>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</si>
  <si>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</si>
  <si>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</si>
  <si>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</si>
  <si>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</si>
  <si>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</si>
  <si>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</si>
  <si>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</si>
  <si>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</si>
  <si>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</si>
  <si>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</si>
  <si>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</si>
  <si>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</si>
  <si>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</si>
  <si>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</si>
  <si>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</si>
  <si>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</si>
  <si>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</si>
  <si>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</si>
  <si>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</si>
  <si>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</si>
  <si>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</si>
  <si>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</si>
  <si>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</si>
  <si>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</si>
  <si>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</si>
  <si>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</si>
  <si>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</si>
  <si>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</si>
  <si>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</si>
  <si>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</si>
  <si>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</si>
  <si>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</si>
  <si>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</si>
  <si>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</si>
  <si>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</si>
  <si>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</si>
  <si>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</si>
  <si>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</si>
  <si>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</si>
  <si>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</si>
  <si>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</si>
  <si>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</si>
  <si>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</si>
  <si>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</si>
  <si>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</si>
  <si>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</si>
  <si>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</si>
  <si>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</si>
  <si>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</si>
  <si>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</si>
  <si>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</si>
  <si>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</si>
  <si>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</si>
  <si>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</si>
  <si>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</si>
  <si>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</si>
  <si>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</si>
  <si>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</si>
  <si>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</si>
  <si>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</si>
  <si>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</si>
  <si>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</si>
  <si>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</si>
  <si>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</si>
  <si>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</si>
  <si>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</si>
  <si>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</si>
  <si>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</si>
  <si>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</si>
  <si>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</si>
  <si>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</si>
  <si>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</si>
  <si>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</si>
  <si>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</si>
  <si>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</si>
  <si>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</si>
  <si>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</si>
  <si>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</si>
  <si>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</si>
  <si>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</si>
  <si>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</si>
  <si>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</si>
  <si>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</si>
  <si>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</si>
  <si>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</si>
  <si>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</si>
  <si>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</si>
  <si>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</si>
  <si>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</si>
  <si>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</si>
  <si>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</si>
  <si>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</si>
  <si>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</si>
  <si>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</si>
  <si>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</si>
  <si>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</si>
  <si>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</si>
  <si>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</si>
  <si>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</si>
  <si>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</si>
  <si>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</si>
  <si>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</si>
  <si>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</si>
  <si>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</si>
  <si>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</si>
  <si>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</si>
  <si>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</si>
  <si>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</si>
  <si>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</si>
  <si>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</si>
  <si>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</si>
  <si>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</si>
  <si>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</si>
  <si>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</si>
  <si>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</si>
  <si>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</si>
  <si>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</si>
  <si>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</si>
  <si>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</si>
  <si>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</si>
  <si>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</si>
  <si>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</si>
  <si>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</si>
  <si>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</si>
  <si>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</si>
  <si>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</si>
  <si>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</si>
  <si>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</si>
  <si>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</si>
  <si>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</si>
  <si>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</si>
  <si>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</si>
  <si>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</si>
  <si>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</si>
  <si>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</si>
  <si>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</si>
  <si>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</si>
  <si>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</si>
  <si>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</si>
  <si>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</si>
  <si>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</si>
  <si>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</si>
  <si>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</si>
  <si>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</si>
  <si>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</si>
  <si>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</si>
  <si>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</si>
  <si>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</si>
  <si>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</si>
  <si>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</si>
  <si>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</si>
  <si>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</si>
  <si>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</si>
  <si>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</si>
  <si>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</si>
  <si>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</si>
  <si>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</si>
  <si>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</si>
  <si>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</si>
  <si>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</si>
  <si>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</si>
  <si>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</si>
  <si>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</si>
  <si>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</si>
  <si>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</si>
  <si>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</si>
  <si>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</si>
  <si>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</si>
  <si>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</si>
  <si>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</si>
  <si>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</si>
  <si>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</si>
  <si>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</si>
  <si>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</si>
  <si>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</si>
  <si>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</si>
  <si>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</si>
  <si>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</si>
  <si>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</si>
  <si>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</si>
  <si>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</si>
  <si>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</si>
  <si>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</si>
  <si>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</si>
  <si>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</si>
  <si>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</si>
  <si>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</si>
  <si>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</si>
  <si>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</si>
  <si>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</si>
  <si>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</si>
  <si>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</si>
  <si>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</si>
  <si>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</si>
  <si>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</si>
  <si>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</si>
  <si>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</si>
  <si>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</si>
  <si>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</si>
  <si>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</si>
  <si>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</si>
  <si>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</si>
  <si>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</si>
  <si>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</si>
  <si>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</si>
  <si>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</si>
  <si>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</si>
  <si>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</si>
  <si>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</si>
  <si>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</si>
  <si>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</si>
  <si>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</si>
  <si>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</si>
  <si>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</si>
  <si>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</si>
  <si>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</si>
  <si>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</si>
  <si>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</si>
  <si>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</si>
  <si>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</si>
  <si>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</si>
  <si>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</si>
  <si>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</si>
  <si>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</si>
  <si>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</si>
  <si>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</si>
  <si>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</si>
  <si>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</si>
  <si>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</si>
  <si>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</si>
  <si>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</si>
  <si>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</si>
  <si>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</si>
  <si>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</si>
  <si>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</si>
  <si>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</si>
  <si>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</si>
  <si>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</si>
  <si>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</si>
  <si>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</si>
  <si>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</si>
  <si>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</si>
  <si>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</si>
  <si>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</si>
  <si>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</si>
  <si>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</si>
  <si>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</si>
  <si>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</si>
  <si>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</si>
  <si>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</si>
  <si>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</si>
  <si>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</si>
  <si>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</si>
  <si>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</si>
  <si>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</si>
  <si>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</si>
  <si>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</si>
  <si>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</si>
  <si>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</si>
  <si>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</si>
  <si>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</si>
  <si>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</si>
  <si>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</si>
  <si>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</si>
  <si>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</si>
  <si>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</si>
  <si>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</si>
  <si>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</si>
  <si>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</si>
  <si>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</si>
  <si>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</si>
  <si>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</si>
  <si>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</si>
  <si>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</si>
  <si>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</si>
  <si>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</si>
  <si>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</si>
  <si>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</si>
  <si>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</si>
  <si>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</si>
  <si>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</si>
  <si>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</si>
  <si>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</si>
  <si>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</si>
  <si>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</si>
  <si>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</si>
  <si>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</si>
  <si>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</si>
  <si>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</si>
  <si>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</si>
  <si>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</si>
  <si>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</si>
  <si>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</si>
  <si>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</si>
  <si>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</si>
  <si>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</si>
  <si>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</si>
  <si>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</si>
  <si>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</si>
  <si>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</si>
  <si>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</si>
  <si>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</si>
  <si>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</si>
  <si>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</si>
  <si>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</si>
  <si>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</si>
  <si>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</si>
  <si>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</si>
  <si>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</si>
  <si>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</si>
  <si>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</si>
  <si>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</si>
  <si>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</si>
  <si>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</si>
  <si>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</si>
  <si>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</si>
  <si>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</si>
  <si>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</si>
  <si>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</si>
  <si>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</si>
  <si>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</si>
  <si>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</si>
  <si>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</si>
  <si>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</si>
  <si>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</si>
  <si>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</si>
  <si>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</si>
  <si>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</si>
  <si>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</si>
  <si>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</si>
  <si>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</si>
  <si>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</si>
  <si>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</si>
  <si>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</si>
  <si>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</si>
  <si>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</si>
  <si>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</si>
  <si>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</si>
  <si>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</si>
  <si>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</si>
  <si>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</si>
  <si>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</si>
  <si>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</si>
  <si>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</si>
  <si>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</si>
  <si>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</si>
  <si>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</si>
  <si>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</si>
  <si>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</si>
  <si>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</si>
  <si>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</si>
  <si>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</si>
  <si>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</si>
  <si>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</si>
  <si>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</si>
  <si>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</si>
  <si>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</si>
  <si>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</si>
  <si>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</si>
  <si>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</si>
  <si>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</si>
  <si>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</si>
  <si>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</si>
  <si>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</si>
  <si>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</si>
  <si>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</si>
  <si>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</si>
  <si>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</si>
  <si>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</si>
  <si>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</si>
  <si>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</si>
  <si>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</si>
  <si>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</si>
  <si>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</si>
  <si>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</si>
  <si>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</si>
  <si>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</si>
  <si>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</si>
  <si>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</si>
  <si>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</si>
  <si>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</si>
  <si>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</si>
  <si>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</si>
  <si>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</si>
  <si>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</si>
  <si>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</si>
  <si>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</si>
  <si>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</si>
  <si>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</si>
  <si>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</si>
  <si>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</si>
  <si>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</si>
  <si>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</si>
  <si>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</si>
  <si>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</si>
  <si>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</si>
  <si>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</si>
  <si>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</si>
  <si>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</si>
  <si>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</si>
  <si>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</si>
  <si>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</si>
  <si>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</si>
  <si>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</si>
  <si>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</si>
  <si>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</si>
  <si>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</si>
  <si>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</si>
  <si>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</si>
  <si>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</si>
  <si>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</si>
  <si>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</si>
  <si>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</si>
  <si>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</si>
  <si>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</si>
  <si>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</si>
  <si>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</si>
  <si>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</si>
  <si>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</si>
  <si>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</si>
  <si>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</si>
  <si>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</si>
  <si>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</si>
  <si>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</si>
  <si>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</si>
  <si>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</si>
  <si>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</si>
  <si>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</si>
  <si>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</si>
  <si>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</si>
  <si>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</si>
  <si>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</si>
  <si>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</si>
  <si>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</si>
  <si>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</si>
  <si>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</si>
  <si>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</si>
  <si>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</si>
  <si>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</si>
  <si>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</si>
  <si>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</si>
  <si>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</si>
  <si>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</si>
  <si>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</si>
  <si>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</si>
  <si>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</si>
  <si>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</si>
  <si>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</si>
  <si>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</si>
  <si>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</si>
  <si>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</si>
  <si>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</si>
  <si>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</si>
  <si>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</si>
  <si>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</si>
  <si>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</si>
  <si>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</si>
  <si>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</si>
  <si>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</si>
  <si>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</si>
  <si>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</si>
  <si>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</si>
  <si>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</si>
  <si>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</si>
  <si>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</si>
  <si>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</si>
  <si>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</si>
  <si>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</si>
  <si>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</si>
  <si>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</si>
  <si>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</si>
  <si>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</si>
  <si>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</si>
  <si>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</si>
  <si>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</si>
  <si>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</si>
  <si>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</si>
  <si>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</si>
  <si>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</si>
  <si>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</si>
  <si>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</si>
  <si>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</si>
  <si>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</si>
  <si>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</si>
  <si>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</si>
  <si>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</si>
  <si>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</si>
  <si>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</si>
  <si>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</si>
  <si>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</si>
  <si>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</si>
  <si>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</si>
  <si>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</si>
  <si>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</si>
  <si>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</si>
  <si>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</si>
  <si>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</si>
  <si>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</si>
  <si>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</si>
  <si>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</si>
  <si>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</si>
  <si>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</si>
  <si>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</si>
  <si>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</si>
  <si>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</si>
  <si>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</si>
  <si>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</si>
  <si>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</si>
  <si>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</si>
  <si>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</si>
  <si>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</si>
  <si>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</si>
  <si>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</si>
  <si>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</si>
  <si>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</si>
  <si>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</si>
  <si>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</si>
  <si>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</si>
  <si>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</si>
  <si>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</si>
  <si>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</si>
  <si>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</si>
  <si>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</si>
  <si>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</si>
  <si>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</si>
  <si>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</si>
  <si>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</si>
  <si>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</si>
  <si>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</si>
  <si>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</si>
  <si>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</si>
  <si>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</si>
  <si>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</si>
  <si>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</si>
  <si>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</si>
  <si>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</si>
  <si>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</si>
  <si>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</si>
  <si>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</si>
  <si>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</si>
  <si>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</si>
  <si>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</si>
  <si>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</si>
  <si>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</si>
  <si>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</si>
  <si>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</si>
  <si>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</si>
  <si>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</si>
  <si>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</si>
  <si>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</si>
  <si>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</si>
  <si>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</si>
  <si>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</si>
  <si>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</si>
  <si>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</si>
  <si>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</si>
  <si>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</si>
  <si>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</si>
  <si>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</si>
  <si>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</si>
  <si>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</si>
  <si>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</si>
  <si>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</si>
  <si>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</si>
  <si>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</si>
  <si>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</si>
  <si>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</si>
  <si>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</si>
  <si>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</si>
  <si>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</si>
  <si>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</si>
  <si>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</si>
  <si>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</si>
  <si>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</si>
  <si>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</si>
  <si>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</si>
  <si>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</si>
  <si>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</si>
  <si>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</si>
  <si>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</si>
  <si>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</si>
  <si>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</si>
  <si>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</si>
  <si>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</si>
  <si>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</si>
  <si>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</si>
  <si>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</si>
  <si>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</si>
  <si>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</si>
  <si>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</si>
  <si>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</si>
  <si>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</si>
  <si>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</si>
  <si>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</si>
  <si>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</si>
  <si>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</si>
  <si>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</si>
  <si>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</si>
  <si>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</si>
  <si>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</si>
  <si>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</si>
  <si>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</si>
  <si>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</si>
  <si>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</si>
  <si>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</si>
  <si>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</si>
  <si>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</si>
  <si>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</si>
  <si>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</si>
  <si>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</si>
  <si>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</si>
  <si>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</si>
  <si>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</si>
  <si>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</si>
  <si>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</si>
  <si>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</si>
  <si>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</si>
  <si>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</si>
  <si>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</si>
  <si>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</si>
  <si>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</si>
  <si>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</si>
  <si>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</si>
  <si>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</si>
  <si>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</si>
  <si>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</si>
  <si>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</si>
  <si>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</si>
  <si>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</si>
  <si>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</si>
  <si>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</si>
  <si>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</si>
  <si>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</si>
  <si>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</si>
  <si>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</si>
  <si>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</si>
  <si>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</si>
  <si>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</si>
  <si>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</si>
  <si>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</si>
  <si>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</si>
  <si>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</si>
  <si>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</si>
  <si>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</si>
  <si>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</si>
  <si>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</si>
  <si>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</si>
  <si>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</si>
  <si>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</si>
  <si>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</si>
  <si>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</si>
  <si>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</si>
  <si>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</si>
  <si>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</si>
  <si>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</si>
  <si>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</si>
  <si>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</si>
  <si>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</si>
  <si>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</si>
  <si>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</si>
  <si>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</si>
  <si>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</si>
  <si>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</si>
  <si>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</si>
  <si>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</si>
  <si>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</si>
  <si>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</si>
  <si>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</si>
  <si>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</si>
  <si>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</si>
  <si>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</si>
  <si>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</si>
  <si>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</si>
  <si>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</si>
  <si>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</si>
  <si>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</si>
  <si>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</si>
  <si>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</si>
  <si>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</si>
  <si>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</si>
  <si>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</si>
  <si>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</si>
  <si>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</si>
  <si>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</si>
  <si>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</si>
  <si>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</si>
  <si>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</si>
  <si>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</si>
  <si>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</si>
  <si>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</si>
  <si>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</si>
  <si>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</si>
  <si>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</si>
  <si>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</si>
  <si>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</si>
  <si>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</si>
  <si>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</si>
  <si>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</si>
  <si>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</si>
  <si>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</si>
  <si>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</si>
  <si>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</si>
  <si>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</si>
  <si>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</si>
  <si>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</si>
  <si>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</si>
  <si>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</si>
  <si>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</si>
  <si>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</si>
  <si>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</si>
  <si>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</si>
  <si>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</si>
  <si>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</si>
  <si>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</si>
  <si>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</si>
  <si>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</si>
  <si>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</si>
  <si>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</si>
  <si>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</si>
  <si>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</si>
  <si>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</si>
  <si>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</si>
  <si>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</si>
  <si>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</si>
  <si>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</si>
  <si>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</si>
  <si>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</si>
  <si>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</si>
  <si>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</si>
  <si>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</si>
  <si>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</si>
  <si>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</si>
  <si>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</si>
  <si>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</si>
  <si>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</si>
  <si>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</si>
  <si>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</si>
  <si>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</si>
  <si>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</si>
  <si>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</si>
  <si>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</si>
  <si>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</si>
  <si>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</si>
  <si>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</si>
  <si>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</si>
  <si>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</si>
  <si>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</si>
  <si>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</si>
  <si>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</si>
  <si>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</si>
  <si>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</si>
  <si>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</si>
  <si>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</si>
  <si>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</si>
  <si>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</si>
  <si>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</si>
  <si>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</si>
  <si>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</si>
  <si>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</si>
  <si>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</si>
  <si>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</si>
  <si>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</si>
  <si>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</si>
  <si>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</si>
  <si>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</si>
  <si>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</si>
  <si>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</si>
  <si>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</si>
  <si>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</si>
  <si>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</si>
  <si>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</si>
  <si>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</si>
  <si>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</si>
  <si>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</si>
  <si>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</si>
  <si>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</si>
  <si>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</si>
  <si>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</si>
  <si>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</si>
  <si>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</si>
  <si>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</si>
  <si>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</si>
  <si>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</si>
  <si>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</si>
  <si>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</si>
  <si>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</si>
  <si>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</si>
  <si>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</si>
  <si>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</si>
  <si>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</si>
  <si>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</si>
  <si>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</si>
  <si>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</si>
  <si>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</si>
  <si>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</si>
  <si>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</si>
  <si>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</si>
  <si>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</si>
  <si>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</si>
  <si>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</si>
  <si>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</si>
  <si>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</si>
  <si>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</si>
  <si>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</si>
  <si>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</si>
  <si>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</si>
  <si>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</si>
  <si>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</si>
  <si>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</si>
  <si>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</si>
  <si>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</si>
  <si>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</si>
  <si>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</si>
  <si>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</si>
  <si>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</si>
  <si>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</si>
  <si>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</si>
  <si>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</si>
  <si>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</si>
  <si>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</si>
  <si>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</si>
  <si>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</si>
  <si>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</si>
  <si>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</si>
  <si>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</si>
  <si>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</si>
  <si>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</si>
  <si>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</si>
  <si>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</si>
  <si>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</si>
  <si>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</si>
  <si>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</si>
  <si>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</si>
  <si>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</si>
  <si>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</si>
  <si>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</si>
  <si>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</si>
  <si>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</si>
  <si>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</si>
  <si>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</si>
  <si>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</si>
  <si>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</si>
  <si>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</si>
  <si>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</si>
  <si>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</si>
  <si>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</si>
  <si>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</si>
  <si>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</si>
  <si>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</si>
  <si>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</si>
  <si>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</si>
  <si>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</si>
  <si>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</si>
  <si>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</si>
  <si>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</si>
  <si>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</si>
  <si>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</si>
  <si>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</si>
  <si>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</si>
  <si>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</si>
  <si>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</si>
  <si>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</si>
  <si>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</si>
  <si>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</si>
  <si>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</si>
  <si>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</si>
  <si>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</si>
  <si>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</si>
  <si>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</si>
  <si>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</si>
  <si>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</si>
  <si>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</si>
  <si>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</si>
  <si>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</si>
  <si>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</si>
  <si>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</si>
  <si>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</si>
  <si>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</si>
  <si>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</si>
  <si>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</si>
  <si>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</si>
  <si>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</si>
  <si>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</si>
  <si>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</si>
  <si>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</si>
  <si>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</si>
  <si>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</si>
  <si>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</si>
  <si>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</si>
  <si>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</si>
  <si>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</si>
  <si>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</si>
  <si>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</si>
  <si>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</si>
  <si>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</si>
  <si>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</si>
  <si>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</si>
  <si>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</si>
  <si>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</si>
  <si>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</si>
  <si>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</si>
  <si>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</si>
  <si>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</si>
  <si>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</si>
  <si>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</si>
  <si>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</si>
  <si>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</si>
  <si>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</si>
  <si>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</si>
  <si>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</si>
  <si>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</si>
  <si>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</si>
  <si>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</si>
  <si>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</si>
  <si>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</si>
  <si>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</si>
  <si>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</si>
  <si>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</si>
  <si>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</si>
  <si>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</si>
  <si>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</si>
  <si>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</si>
  <si>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</si>
  <si>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</si>
  <si>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</si>
  <si>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</si>
  <si>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</si>
  <si>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</si>
  <si>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</si>
  <si>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</si>
  <si>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</si>
  <si>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</si>
  <si>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</si>
  <si>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</si>
  <si>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</si>
  <si>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</si>
  <si>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</si>
  <si>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</si>
  <si>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</si>
  <si>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</si>
  <si>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</si>
  <si>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</si>
  <si>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</si>
  <si>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</si>
  <si>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</si>
  <si>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</si>
  <si>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</si>
  <si>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</si>
  <si>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</si>
  <si>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</si>
  <si>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</si>
  <si>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</si>
  <si>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</si>
  <si>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</si>
  <si>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</si>
  <si>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</si>
  <si>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</si>
  <si>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</si>
  <si>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</si>
  <si>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</si>
  <si>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</si>
  <si>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</si>
  <si>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</si>
  <si>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</si>
  <si>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</si>
  <si>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</si>
  <si>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</si>
  <si>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</si>
  <si>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</si>
  <si>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</si>
  <si>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</si>
  <si>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</si>
  <si>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</si>
  <si>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</si>
  <si>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</si>
  <si>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</si>
  <si>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</si>
  <si>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</si>
  <si>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</si>
  <si>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</si>
  <si>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</si>
  <si>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</si>
  <si>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</si>
  <si>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</si>
  <si>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</si>
  <si>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</si>
  <si>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</si>
  <si>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</si>
  <si>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</si>
  <si>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</si>
  <si>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</si>
  <si>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</si>
  <si>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</si>
  <si>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</si>
  <si>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</si>
  <si>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</si>
  <si>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</si>
  <si>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</si>
  <si>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</si>
  <si>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</si>
  <si>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</si>
  <si>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</si>
  <si>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</si>
  <si>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</si>
  <si>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</si>
  <si>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</si>
  <si>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</si>
  <si>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</si>
  <si>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</si>
  <si>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</si>
  <si>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</si>
  <si>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</si>
  <si>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</si>
  <si>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</si>
  <si>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</si>
  <si>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</si>
  <si>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</si>
  <si>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</si>
  <si>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</si>
  <si>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</si>
  <si>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</si>
  <si>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</si>
  <si>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</si>
  <si>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</si>
  <si>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</si>
  <si>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</si>
  <si>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</si>
  <si>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</si>
  <si>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</si>
  <si>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</si>
  <si>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</si>
  <si>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</si>
  <si>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</si>
  <si>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</si>
  <si>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</si>
  <si>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</si>
  <si>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</si>
  <si>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</si>
  <si>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</si>
  <si>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</si>
  <si>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</si>
  <si>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</si>
  <si>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</si>
  <si>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</si>
  <si>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</si>
  <si>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</si>
  <si>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</si>
  <si>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</si>
  <si>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</si>
  <si>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</si>
  <si>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</si>
  <si>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</si>
  <si>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</si>
  <si>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</si>
  <si>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</si>
  <si>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</si>
  <si>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</si>
  <si>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</si>
  <si>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</si>
  <si>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</si>
  <si>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</si>
  <si>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</si>
  <si>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</si>
  <si>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</si>
  <si>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</si>
  <si>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</si>
  <si>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</si>
  <si>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</si>
  <si>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</si>
  <si>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</si>
  <si>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</si>
  <si>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</si>
  <si>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</si>
  <si>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</si>
  <si>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</si>
  <si>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</si>
  <si>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</si>
  <si>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</si>
  <si>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</si>
  <si>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</si>
  <si>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</si>
  <si>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</si>
  <si>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</si>
  <si>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</si>
  <si>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</si>
  <si>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</si>
  <si>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</si>
  <si>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</si>
  <si>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</si>
  <si>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</si>
  <si>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</si>
  <si>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</si>
  <si>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</si>
  <si>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</si>
  <si>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</si>
  <si>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</si>
  <si>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</si>
  <si>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</si>
  <si>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</si>
  <si>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</si>
  <si>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</si>
  <si>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</si>
  <si>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</si>
  <si>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</si>
  <si>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</si>
  <si>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</si>
  <si>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</si>
  <si>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</si>
  <si>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</si>
  <si>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</si>
  <si>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</si>
  <si>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</si>
  <si>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</si>
  <si>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</si>
  <si>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</si>
  <si>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</si>
  <si>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</si>
  <si>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</si>
  <si>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</si>
  <si>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</si>
  <si>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</si>
  <si>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</si>
  <si>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</si>
  <si>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</si>
  <si>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</si>
  <si>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</si>
  <si>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</si>
  <si>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</si>
  <si>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</si>
  <si>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</si>
  <si>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</si>
  <si>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</si>
  <si>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</si>
  <si>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</si>
  <si>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</si>
  <si>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</si>
  <si>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</si>
  <si>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</si>
  <si>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</si>
  <si>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</si>
  <si>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</si>
  <si>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</si>
  <si>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</si>
  <si>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</si>
  <si>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</si>
  <si>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</si>
  <si>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</si>
  <si>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</si>
  <si>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</si>
  <si>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</si>
  <si>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</si>
  <si>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</si>
  <si>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</si>
  <si>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</si>
  <si>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</si>
  <si>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</si>
  <si>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</si>
  <si>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</si>
  <si>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</si>
  <si>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</si>
  <si>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</si>
  <si>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</si>
  <si>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</si>
  <si>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</si>
  <si>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</si>
  <si>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</si>
  <si>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</si>
  <si>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</si>
  <si>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</si>
  <si>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</si>
  <si>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</si>
  <si>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</si>
  <si>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</si>
  <si>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</si>
  <si>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</si>
  <si>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</si>
  <si>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</si>
  <si>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</si>
  <si>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</si>
  <si>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</si>
  <si>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</si>
  <si>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</si>
  <si>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</si>
  <si>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</si>
  <si>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</si>
  <si>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</si>
  <si>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</si>
  <si>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</si>
  <si>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</si>
  <si>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</si>
  <si>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</si>
  <si>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</si>
  <si>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</si>
  <si>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</si>
  <si>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</si>
  <si>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</si>
  <si>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</si>
  <si>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</si>
  <si>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</si>
  <si>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</si>
  <si>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</si>
  <si>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</si>
  <si>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</si>
  <si>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</si>
  <si>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</si>
  <si>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</si>
  <si>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</si>
  <si>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</si>
  <si>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</si>
  <si>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</si>
  <si>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</si>
  <si>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</si>
  <si>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</si>
  <si>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</si>
  <si>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</si>
  <si>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</si>
  <si>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</si>
  <si>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</si>
  <si>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</si>
  <si>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</si>
  <si>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</si>
  <si>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</si>
  <si>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</si>
  <si>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</si>
  <si>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</si>
  <si>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</si>
  <si>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</si>
  <si>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</si>
  <si>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</si>
  <si>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</si>
  <si>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</si>
  <si>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</si>
  <si>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</si>
  <si>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</si>
  <si>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</si>
  <si>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</si>
  <si>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</si>
  <si>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</si>
  <si>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</si>
  <si>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</si>
  <si>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</si>
  <si>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</si>
  <si>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</si>
  <si>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</si>
  <si>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</si>
  <si>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</si>
  <si>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</si>
  <si>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</si>
  <si>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</si>
  <si>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</si>
  <si>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</si>
  <si>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</si>
  <si>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</si>
  <si>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</si>
  <si>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</si>
  <si>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</si>
  <si>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</si>
  <si>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</si>
  <si>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</si>
  <si>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</si>
  <si>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</si>
  <si>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</si>
  <si>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</si>
  <si>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</si>
  <si>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</si>
  <si>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</si>
  <si>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</si>
  <si>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</si>
  <si>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</si>
  <si>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</si>
  <si>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</si>
  <si>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</si>
  <si>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</si>
  <si>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</si>
  <si>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</si>
  <si>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</si>
  <si>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</si>
  <si>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</si>
  <si>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</si>
  <si>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</si>
  <si>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</si>
  <si>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</si>
  <si>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</si>
  <si>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</si>
  <si>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</si>
  <si>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</si>
  <si>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</si>
  <si>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</si>
  <si>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</si>
  <si>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</si>
  <si>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</si>
  <si>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</si>
  <si>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</si>
  <si>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</si>
  <si>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</si>
  <si>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</si>
  <si>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</si>
  <si>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</si>
  <si>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</si>
  <si>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</si>
  <si>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</si>
  <si>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</si>
  <si>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</si>
  <si>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</si>
  <si>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</si>
  <si>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</si>
  <si>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</si>
  <si>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</si>
  <si>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</si>
  <si>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</si>
  <si>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</si>
  <si>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</si>
  <si>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</si>
  <si>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</si>
  <si>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</si>
  <si>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</si>
  <si>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</si>
  <si>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</si>
  <si>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</si>
  <si>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</si>
  <si>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</si>
  <si>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</si>
  <si>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</si>
  <si>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</si>
  <si>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</si>
  <si>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</si>
  <si>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</si>
  <si>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</si>
  <si>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</si>
  <si>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</si>
  <si>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</si>
  <si>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</si>
  <si>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</si>
  <si>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</si>
  <si>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</si>
  <si>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</si>
  <si>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</si>
  <si>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</si>
  <si>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</si>
  <si>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</si>
  <si>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</si>
  <si>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</si>
  <si>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</si>
  <si>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</si>
  <si>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</si>
  <si>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</si>
  <si>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</si>
  <si>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</si>
  <si>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</si>
  <si>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</si>
  <si>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</si>
  <si>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</si>
  <si>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</si>
  <si>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</si>
  <si>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</si>
  <si>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</si>
  <si>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</si>
  <si>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</si>
  <si>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</si>
  <si>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</si>
  <si>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</si>
  <si>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</si>
  <si>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</si>
  <si>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</si>
  <si>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</si>
  <si>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</si>
  <si>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</si>
  <si>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</si>
  <si>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</si>
  <si>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</si>
  <si>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</si>
  <si>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</si>
  <si>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</si>
  <si>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</si>
  <si>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</si>
  <si>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</si>
  <si>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</si>
  <si>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</si>
  <si>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</si>
  <si>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</si>
  <si>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</si>
  <si>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</si>
  <si>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</si>
  <si>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</si>
  <si>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</si>
  <si>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</si>
  <si>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</si>
  <si>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</si>
  <si>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</si>
  <si>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</si>
  <si>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</si>
  <si>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</si>
  <si>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</si>
  <si>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</si>
  <si>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</si>
  <si>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</si>
  <si>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</si>
  <si>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</si>
  <si>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</si>
  <si>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</si>
  <si>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</si>
  <si>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</si>
  <si>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</si>
  <si>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</si>
  <si>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</si>
  <si>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</si>
  <si>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</si>
  <si>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</si>
  <si>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</si>
  <si>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</si>
  <si>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</si>
  <si>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</si>
  <si>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</si>
  <si>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</si>
  <si>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</si>
  <si>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</si>
  <si>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</si>
  <si>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</si>
  <si>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</si>
  <si>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</si>
  <si>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</si>
  <si>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</si>
  <si>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</si>
  <si>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</si>
  <si>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</si>
  <si>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</si>
  <si>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</si>
  <si>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</si>
  <si>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</si>
  <si>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</si>
  <si>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</si>
  <si>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</si>
  <si>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</si>
  <si>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</si>
  <si>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</si>
  <si>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</si>
  <si>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</si>
  <si>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</si>
  <si>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</si>
  <si>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</si>
  <si>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</si>
  <si>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</si>
  <si>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</si>
  <si>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</si>
  <si>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</si>
  <si>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</si>
  <si>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</si>
  <si>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</si>
  <si>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</si>
  <si>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</si>
  <si>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</si>
  <si>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</si>
  <si>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</si>
  <si>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</si>
  <si>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</si>
  <si>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</si>
  <si>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</si>
  <si>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</si>
  <si>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</si>
  <si>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</si>
  <si>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</si>
  <si>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</si>
  <si>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</si>
  <si>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</si>
  <si>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</si>
  <si>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</si>
  <si>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</si>
  <si>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</si>
  <si>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</si>
  <si>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</si>
  <si>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</si>
  <si>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</si>
  <si>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</si>
  <si>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</si>
  <si>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</si>
  <si>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</si>
  <si>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</si>
  <si>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</si>
  <si>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</si>
  <si>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</si>
  <si>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</si>
  <si>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</si>
  <si>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</si>
  <si>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</si>
  <si>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</si>
  <si>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</si>
  <si>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</si>
  <si>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</si>
  <si>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</si>
  <si>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</si>
  <si>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</si>
  <si>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</si>
  <si>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</si>
  <si>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</si>
  <si>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</si>
  <si>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</si>
  <si>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</si>
  <si>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</si>
  <si>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</si>
  <si>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</si>
  <si>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</si>
  <si>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</si>
  <si>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</si>
  <si>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</si>
  <si>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</si>
  <si>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</si>
  <si>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</si>
  <si>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</si>
  <si>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</si>
  <si>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</si>
  <si>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</si>
  <si>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</si>
  <si>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</si>
  <si>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</si>
  <si>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</si>
  <si>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</si>
  <si>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</si>
  <si>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</si>
  <si>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</si>
  <si>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</si>
  <si>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</si>
  <si>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</si>
  <si>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</si>
  <si>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</si>
  <si>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</si>
  <si>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</si>
  <si>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</si>
  <si>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</si>
  <si>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</si>
  <si>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</si>
  <si>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</si>
  <si>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</si>
  <si>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</si>
  <si>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</si>
  <si>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</si>
  <si>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</si>
  <si>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</si>
  <si>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</si>
  <si>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</si>
  <si>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</si>
  <si>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</si>
  <si>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</si>
  <si>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</si>
  <si>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</si>
  <si>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</si>
  <si>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</si>
  <si>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</si>
  <si>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</si>
  <si>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</si>
  <si>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</si>
  <si>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</si>
  <si>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</si>
  <si>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</si>
  <si>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</si>
  <si>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</si>
  <si>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</si>
  <si>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</si>
  <si>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</si>
  <si>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</si>
  <si>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</si>
  <si>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</si>
  <si>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</si>
  <si>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</si>
  <si>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</si>
  <si>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</si>
  <si>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</si>
  <si>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</si>
  <si>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</si>
  <si>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</si>
  <si>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</si>
  <si>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</si>
  <si>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</si>
  <si>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</si>
  <si>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</si>
  <si>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</si>
  <si>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</si>
  <si>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</si>
  <si>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</si>
  <si>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</si>
  <si>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</si>
  <si>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</si>
  <si>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</si>
  <si>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</si>
  <si>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</si>
  <si>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</si>
  <si>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</si>
  <si>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</si>
  <si>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</si>
  <si>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</si>
  <si>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</si>
  <si>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</si>
  <si>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</si>
  <si>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</si>
  <si>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</si>
  <si>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</si>
  <si>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</si>
  <si>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</si>
  <si>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</si>
  <si>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</si>
  <si>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</si>
  <si>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</si>
  <si>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</si>
  <si>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</si>
  <si>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</si>
  <si>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</si>
  <si>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</si>
  <si>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</si>
  <si>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</si>
  <si>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</si>
  <si>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</si>
  <si>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</si>
  <si>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</si>
  <si>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</si>
  <si>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</si>
  <si>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</si>
  <si>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</si>
  <si>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</si>
  <si>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</si>
  <si>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</si>
  <si>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</si>
  <si>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</si>
  <si>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</si>
  <si>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</si>
  <si>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</si>
  <si>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</si>
  <si>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</si>
  <si>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</si>
  <si>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</si>
  <si>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</si>
  <si>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</si>
  <si>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</si>
  <si>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</si>
  <si>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</si>
  <si>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</si>
  <si>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</si>
  <si>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</si>
  <si>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</si>
  <si>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</si>
  <si>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</si>
  <si>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</si>
  <si>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</si>
  <si>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</si>
  <si>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</si>
  <si>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</si>
  <si>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</si>
  <si>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</si>
  <si>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</si>
  <si>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</si>
  <si>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</si>
  <si>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</si>
  <si>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</si>
  <si>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</si>
  <si>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</si>
  <si>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</si>
  <si>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</si>
  <si>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</si>
  <si>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</si>
  <si>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</si>
  <si>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</si>
  <si>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</si>
  <si>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</si>
  <si>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</si>
  <si>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</si>
  <si>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</si>
  <si>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</si>
  <si>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</si>
  <si>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</si>
  <si>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</si>
  <si>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</si>
  <si>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</si>
  <si>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</si>
  <si>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</si>
  <si>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</si>
  <si>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</si>
  <si>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</si>
  <si>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</si>
  <si>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</si>
  <si>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</si>
  <si>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</si>
  <si>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</si>
  <si>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</si>
  <si>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</si>
  <si>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</si>
  <si>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</si>
  <si>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</si>
  <si>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</si>
  <si>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</si>
  <si>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</si>
  <si>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</si>
  <si>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</si>
  <si>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</si>
  <si>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</si>
  <si>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</si>
  <si>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</si>
  <si>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</si>
  <si>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</si>
  <si>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</si>
  <si>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</si>
  <si>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</si>
  <si>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</si>
  <si>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</si>
  <si>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</si>
  <si>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</si>
  <si>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</si>
  <si>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</si>
  <si>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</si>
  <si>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</si>
  <si>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</si>
  <si>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</si>
  <si>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</si>
  <si>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</si>
  <si>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</si>
  <si>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</si>
  <si>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</si>
  <si>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</si>
  <si>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</si>
  <si>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</si>
  <si>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</si>
  <si>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</si>
  <si>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</si>
  <si>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</si>
  <si>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</si>
  <si>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</si>
  <si>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</si>
  <si>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</si>
  <si>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</si>
  <si>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</si>
  <si>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</si>
  <si>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</si>
  <si>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</si>
  <si>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</si>
  <si>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</si>
  <si>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</si>
  <si>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</si>
  <si>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</si>
  <si>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</si>
  <si>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</si>
  <si>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</si>
  <si>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</si>
  <si>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</si>
  <si>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</si>
  <si>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</si>
  <si>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</si>
  <si>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</si>
  <si>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</si>
  <si>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</si>
  <si>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</si>
  <si>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</si>
  <si>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</si>
  <si>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</si>
  <si>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</si>
  <si>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</si>
  <si>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</si>
  <si>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</si>
  <si>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</si>
  <si>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</si>
  <si>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</si>
  <si>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</si>
  <si>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</si>
  <si>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</si>
  <si>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</si>
  <si>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</si>
  <si>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</si>
  <si>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</si>
  <si>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</si>
  <si>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</si>
  <si>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</si>
  <si>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</si>
  <si>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</si>
  <si>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</si>
  <si>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</si>
  <si>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</si>
  <si>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</si>
  <si>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</si>
  <si>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</si>
  <si>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</si>
  <si>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</si>
  <si>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</si>
  <si>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</si>
  <si>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</si>
  <si>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</si>
  <si>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</si>
  <si>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</si>
  <si>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</si>
  <si>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</si>
  <si>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</si>
  <si>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</si>
  <si>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</si>
  <si>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</si>
  <si>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</si>
  <si>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</si>
  <si>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</si>
  <si>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</si>
  <si>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</si>
  <si>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</si>
  <si>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</si>
  <si>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</si>
  <si>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</si>
  <si>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</si>
  <si>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</si>
  <si>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</si>
  <si>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</si>
  <si>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</si>
  <si>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</si>
  <si>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</si>
  <si>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</si>
  <si>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</si>
  <si>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</si>
  <si>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</si>
  <si>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</si>
  <si>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</si>
  <si>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</si>
  <si>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</si>
  <si>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</si>
  <si>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</si>
  <si>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</si>
  <si>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</si>
  <si>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</si>
  <si>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</si>
  <si>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</si>
  <si>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</si>
  <si>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</si>
  <si>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</si>
  <si>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</si>
  <si>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</si>
  <si>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</si>
  <si>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</si>
  <si>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</si>
  <si>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</si>
  <si>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</si>
  <si>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</si>
  <si>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</si>
  <si>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</si>
  <si>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</si>
  <si>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</si>
  <si>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</si>
  <si>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</si>
  <si>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</si>
  <si>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</si>
  <si>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</si>
  <si>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</si>
  <si>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</si>
  <si>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</si>
  <si>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</si>
  <si>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</si>
  <si>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</si>
  <si>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</si>
  <si>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</si>
  <si>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</si>
  <si>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</si>
  <si>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</si>
  <si>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</si>
  <si>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</si>
  <si>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</si>
  <si>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</si>
  <si>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</si>
  <si>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</si>
  <si>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</si>
  <si>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</si>
  <si>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</si>
  <si>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</si>
  <si>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</si>
  <si>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</si>
  <si>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</si>
  <si>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</si>
  <si>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</si>
  <si>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</si>
  <si>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</si>
  <si>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</si>
  <si>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</si>
  <si>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</si>
  <si>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</si>
  <si>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</si>
  <si>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</si>
  <si>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</si>
  <si>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</si>
  <si>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</si>
  <si>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</si>
  <si>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</si>
  <si>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</si>
  <si>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</si>
  <si>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</si>
  <si>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</si>
  <si>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</si>
  <si>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</si>
  <si>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</si>
  <si>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</si>
  <si>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</si>
  <si>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</si>
  <si>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</si>
  <si>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</si>
  <si>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</si>
  <si>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</si>
  <si>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</si>
  <si>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</si>
  <si>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</si>
  <si>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</si>
  <si>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</si>
  <si>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</si>
  <si>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</si>
  <si>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</si>
  <si>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</si>
  <si>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</si>
  <si>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</si>
  <si>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</si>
  <si>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</si>
  <si>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</si>
  <si>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</si>
  <si>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</si>
  <si>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</si>
  <si>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</si>
  <si>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</si>
  <si>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</si>
  <si>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</si>
  <si>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</si>
  <si>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</si>
  <si>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</si>
  <si>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</si>
  <si>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</si>
  <si>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</si>
  <si>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</si>
  <si>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</si>
  <si>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</si>
  <si>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</si>
  <si>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</si>
  <si>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</si>
  <si>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</si>
  <si>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</si>
  <si>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</si>
  <si>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</si>
  <si>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</si>
  <si>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</si>
  <si>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</si>
  <si>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</si>
  <si>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</si>
  <si>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</si>
  <si>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</si>
  <si>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</si>
  <si>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</si>
  <si>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</si>
  <si>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</si>
  <si>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</si>
  <si>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</si>
  <si>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</si>
  <si>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</si>
  <si>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</si>
  <si>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</si>
  <si>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</si>
  <si>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</si>
  <si>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</si>
  <si>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</si>
  <si>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</si>
  <si>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</si>
  <si>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</si>
  <si>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</si>
  <si>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</si>
  <si>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</si>
  <si>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</si>
  <si>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</si>
  <si>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</si>
  <si>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</si>
  <si>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</si>
  <si>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</si>
  <si>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</si>
  <si>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</si>
  <si>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</si>
  <si>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</si>
  <si>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</si>
  <si>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</si>
  <si>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</si>
  <si>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</si>
  <si>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</si>
  <si>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</si>
  <si>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</si>
  <si>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</si>
  <si>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</si>
  <si>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</si>
  <si>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</si>
  <si>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</si>
  <si>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</si>
  <si>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</si>
  <si>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</si>
  <si>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</si>
  <si>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</si>
  <si>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</si>
  <si>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</si>
  <si>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</si>
  <si>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</si>
  <si>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</si>
  <si>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</si>
  <si>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</si>
  <si>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</si>
  <si>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</si>
  <si>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</si>
  <si>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</si>
  <si>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</si>
  <si>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</si>
  <si>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</si>
  <si>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</si>
  <si>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</si>
  <si>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</si>
  <si>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</si>
  <si>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</si>
  <si>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</si>
  <si>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</si>
  <si>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</si>
  <si>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</si>
  <si>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</si>
  <si>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</si>
  <si>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</si>
  <si>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</si>
  <si>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</si>
  <si>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</si>
  <si>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</si>
  <si>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</si>
  <si>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</si>
  <si>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</si>
  <si>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</si>
  <si>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</si>
  <si>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</si>
  <si>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</si>
  <si>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</si>
  <si>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</si>
  <si>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</si>
  <si>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</si>
  <si>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</si>
  <si>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</si>
  <si>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</si>
  <si>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</si>
  <si>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</si>
  <si>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</si>
  <si>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</si>
  <si>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</si>
  <si>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</si>
  <si>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</si>
  <si>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</si>
  <si>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</si>
  <si>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</si>
  <si>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</si>
  <si>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</si>
  <si>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</si>
  <si>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</si>
  <si>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</si>
  <si>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</si>
  <si>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</si>
  <si>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</si>
  <si>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</si>
  <si>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</si>
  <si>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</si>
  <si>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</si>
  <si>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</si>
  <si>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</si>
  <si>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</si>
  <si>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</si>
  <si>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</si>
  <si>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</si>
  <si>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</si>
  <si>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</si>
  <si>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</si>
  <si>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</si>
  <si>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</si>
  <si>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</si>
  <si>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</si>
  <si>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</si>
  <si>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</si>
  <si>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</si>
  <si>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</si>
  <si>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</si>
  <si>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</si>
  <si>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</si>
  <si>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</si>
  <si>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</si>
  <si>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</si>
  <si>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</si>
  <si>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</si>
  <si>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</si>
  <si>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</si>
  <si>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</si>
  <si>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</si>
  <si>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</si>
  <si>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</si>
  <si>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</si>
  <si>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</si>
  <si>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</si>
  <si>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</si>
  <si>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</si>
  <si>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</si>
  <si>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</si>
  <si>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</si>
  <si>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</si>
  <si>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</si>
  <si>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</si>
  <si>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</si>
  <si>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</si>
  <si>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</si>
  <si>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</si>
  <si>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</si>
  <si>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</si>
  <si>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</si>
  <si>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</si>
  <si>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</si>
  <si>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</si>
  <si>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</si>
  <si>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</si>
  <si>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</si>
  <si>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</si>
  <si>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</si>
  <si>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</si>
  <si>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</si>
  <si>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</si>
  <si>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</si>
  <si>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</si>
  <si>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</si>
  <si>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</si>
  <si>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</si>
  <si>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</si>
  <si>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</si>
  <si>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</si>
  <si>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</si>
  <si>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</si>
  <si>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</si>
  <si>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</si>
  <si>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</si>
  <si>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</si>
  <si>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</si>
  <si>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</si>
  <si>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</si>
  <si>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</si>
  <si>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</si>
  <si>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</si>
  <si>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</si>
  <si>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</si>
  <si>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</si>
  <si>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</si>
  <si>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</si>
  <si>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</si>
  <si>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</si>
  <si>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</si>
  <si>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</si>
  <si>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</si>
  <si>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</si>
  <si>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</si>
  <si>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</si>
  <si>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</si>
  <si>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</si>
  <si>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</si>
  <si>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</si>
  <si>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</si>
  <si>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</si>
  <si>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</si>
  <si>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</si>
  <si>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</si>
  <si>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</si>
  <si>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</si>
  <si>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</si>
  <si>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</si>
  <si>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</si>
  <si>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</si>
  <si>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</si>
  <si>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</si>
  <si>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</si>
  <si>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</si>
  <si>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</si>
  <si>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</si>
  <si>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</si>
  <si>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</si>
  <si>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</si>
  <si>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</si>
  <si>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</si>
  <si>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</si>
  <si>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</si>
  <si>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</si>
  <si>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</si>
  <si>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</si>
  <si>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</si>
  <si>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</si>
  <si>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</si>
  <si>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</si>
  <si>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</si>
  <si>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</si>
  <si>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</si>
  <si>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</si>
  <si>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</si>
  <si>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</si>
  <si>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</si>
  <si>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</si>
  <si>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</si>
  <si>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</si>
  <si>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</si>
  <si>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</si>
  <si>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</si>
  <si>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</si>
  <si>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</si>
  <si>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</si>
  <si>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</si>
  <si>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</si>
  <si>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</si>
  <si>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</si>
  <si>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</si>
  <si>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</si>
  <si>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</si>
  <si>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</si>
  <si>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</si>
  <si>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</si>
  <si>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</si>
  <si>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</si>
  <si>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</si>
  <si>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</si>
  <si>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</si>
  <si>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</si>
  <si>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</si>
  <si>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</si>
  <si>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</si>
  <si>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</si>
  <si>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</si>
  <si>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</si>
  <si>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</si>
  <si>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</si>
  <si>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</si>
  <si>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</si>
  <si>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</si>
  <si>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</si>
  <si>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</si>
  <si>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</si>
  <si>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</si>
  <si>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</si>
  <si>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</si>
  <si>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</si>
  <si>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</si>
  <si>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</si>
  <si>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</si>
  <si>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</si>
  <si>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</si>
  <si>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</si>
  <si>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</si>
  <si>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</si>
  <si>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</si>
  <si>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</si>
  <si>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</si>
  <si>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</si>
  <si>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</si>
  <si>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</si>
  <si>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</si>
  <si>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</si>
  <si>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</si>
  <si>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</si>
  <si>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</si>
  <si>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</si>
  <si>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</si>
  <si>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</si>
  <si>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</si>
  <si>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</si>
  <si>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</si>
  <si>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</si>
  <si>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</si>
  <si>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</si>
  <si>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</si>
  <si>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</si>
  <si>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</si>
  <si>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</si>
  <si>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</si>
  <si>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</si>
  <si>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</si>
  <si>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</si>
  <si>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</si>
  <si>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</si>
  <si>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</si>
  <si>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</si>
  <si>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</si>
  <si>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</si>
  <si>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</si>
  <si>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</si>
  <si>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</si>
  <si>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</si>
  <si>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</si>
  <si>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</si>
  <si>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</si>
  <si>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</si>
  <si>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</si>
  <si>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</si>
  <si>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</si>
  <si>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</si>
  <si>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</si>
  <si>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</si>
  <si>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</si>
  <si>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</si>
  <si>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</si>
  <si>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</si>
  <si>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</si>
  <si>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</si>
  <si>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</si>
  <si>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</si>
  <si>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</si>
  <si>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</si>
  <si>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</si>
  <si>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</si>
  <si>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</si>
  <si>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</si>
  <si>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</si>
  <si>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</si>
  <si>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</si>
  <si>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</si>
  <si>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</si>
  <si>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</si>
  <si>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</si>
  <si>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</si>
  <si>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</si>
  <si>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</si>
  <si>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</si>
  <si>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</si>
  <si>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</si>
  <si>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</si>
  <si>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</si>
  <si>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</si>
  <si>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</si>
  <si>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</si>
  <si>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</si>
  <si>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</si>
  <si>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</si>
  <si>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</si>
  <si>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</si>
  <si>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</si>
  <si>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</si>
  <si>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</si>
  <si>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</si>
  <si>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</si>
  <si>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</si>
  <si>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</si>
  <si>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</si>
  <si>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</si>
  <si>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</si>
  <si>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</si>
  <si>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</si>
  <si>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</si>
  <si>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</si>
  <si>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</si>
  <si>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</si>
  <si>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</si>
  <si>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</si>
  <si>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</si>
  <si>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</si>
  <si>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</si>
  <si>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</si>
  <si>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</si>
  <si>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</si>
  <si>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</si>
  <si>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</si>
  <si>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</si>
  <si>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</si>
  <si>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</si>
  <si>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</si>
  <si>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</si>
  <si>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</si>
  <si>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</si>
  <si>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</si>
  <si>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</si>
  <si>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</si>
  <si>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</si>
  <si>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</si>
  <si>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</si>
  <si>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</si>
  <si>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</si>
  <si>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</si>
  <si>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</si>
  <si>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</si>
  <si>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</si>
  <si>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</si>
  <si>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</si>
  <si>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</si>
  <si>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</si>
  <si>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</si>
  <si>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</si>
  <si>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</si>
  <si>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</si>
  <si>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</si>
  <si>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</si>
  <si>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</si>
  <si>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</si>
  <si>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</si>
  <si>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</si>
  <si>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</si>
  <si>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</si>
  <si>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</si>
  <si>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</si>
  <si>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</si>
  <si>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</si>
  <si>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</si>
  <si>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</si>
  <si>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</si>
  <si>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</si>
  <si>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</si>
  <si>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</si>
  <si>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</si>
  <si>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</si>
  <si>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</si>
  <si>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</si>
  <si>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</si>
  <si>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</si>
  <si>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</si>
  <si>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</si>
  <si>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</si>
  <si>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</si>
  <si>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</si>
  <si>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</si>
  <si>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</si>
  <si>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</si>
  <si>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</si>
  <si>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</si>
  <si>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</si>
  <si>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</si>
  <si>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</si>
  <si>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</si>
  <si>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</si>
  <si>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</si>
  <si>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</si>
  <si>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</si>
  <si>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</si>
  <si>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</si>
  <si>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</si>
  <si>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</si>
  <si>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</si>
  <si>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</si>
  <si>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</si>
  <si>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</si>
  <si>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</si>
  <si>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</si>
  <si>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</si>
  <si>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</si>
  <si>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</si>
  <si>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</si>
  <si>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</si>
  <si>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</si>
  <si>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</si>
  <si>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</si>
  <si>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</si>
  <si>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</si>
  <si>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</si>
  <si>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</si>
  <si>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</si>
  <si>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</si>
  <si>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</si>
  <si>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</si>
  <si>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</si>
  <si>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</si>
  <si>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</si>
  <si>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</si>
  <si>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</si>
  <si>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</si>
  <si>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</si>
  <si>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</si>
  <si>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</si>
  <si>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</si>
  <si>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</si>
  <si>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</si>
  <si>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</si>
  <si>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</si>
  <si>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</si>
  <si>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</si>
  <si>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</si>
  <si>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</si>
  <si>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</si>
  <si>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</si>
  <si>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</si>
  <si>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</si>
  <si>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</si>
  <si>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</si>
  <si>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</si>
  <si>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</si>
  <si>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</si>
  <si>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</si>
  <si>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</si>
  <si>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</si>
  <si>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</si>
  <si>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</si>
  <si>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</si>
  <si>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</si>
  <si>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</si>
  <si>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</si>
  <si>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</si>
  <si>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</si>
  <si>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</si>
  <si>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</si>
  <si>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</si>
  <si>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</si>
  <si>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</si>
  <si>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</si>
  <si>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</si>
  <si>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</si>
  <si>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</si>
  <si>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</si>
  <si>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</si>
  <si>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</si>
  <si>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</si>
  <si>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</si>
  <si>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</si>
  <si>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</si>
  <si>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</si>
  <si>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</si>
  <si>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</si>
  <si>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</si>
  <si>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</si>
  <si>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</si>
  <si>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</si>
  <si>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</si>
  <si>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</si>
  <si>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</si>
  <si>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</si>
  <si>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</si>
  <si>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</si>
  <si>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</si>
  <si>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</si>
  <si>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</si>
  <si>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</si>
  <si>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</si>
  <si>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</si>
  <si>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</si>
  <si>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</si>
  <si>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</si>
  <si>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</si>
  <si>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</si>
  <si>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</si>
  <si>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</si>
  <si>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</si>
  <si>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</si>
  <si>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</si>
  <si>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</si>
  <si>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</si>
  <si>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</si>
  <si>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</si>
  <si>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</si>
  <si>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</si>
  <si>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</si>
  <si>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</si>
  <si>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</si>
  <si>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</si>
  <si>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</si>
  <si>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</si>
  <si>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</si>
  <si>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</si>
  <si>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</si>
  <si>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</si>
  <si>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</si>
  <si>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</si>
  <si>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</si>
  <si>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</si>
  <si>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</si>
  <si>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</si>
  <si>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</si>
  <si>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</si>
  <si>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</si>
  <si>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</si>
  <si>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</si>
  <si>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</si>
  <si>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</si>
  <si>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</si>
  <si>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</si>
  <si>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</si>
  <si>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</si>
  <si>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</si>
  <si>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</si>
  <si>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</si>
  <si>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</si>
  <si>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</si>
  <si>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</si>
  <si>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</si>
  <si>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</si>
  <si>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</si>
  <si>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</si>
  <si>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</si>
  <si>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</si>
  <si>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</si>
  <si>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</si>
  <si>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</si>
  <si>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</si>
  <si>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</si>
  <si>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</si>
  <si>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</si>
  <si>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</si>
  <si>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</si>
  <si>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</si>
  <si>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</si>
  <si>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</si>
  <si>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</si>
  <si>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</si>
  <si>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</si>
  <si>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</si>
  <si>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</si>
  <si>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</si>
  <si>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</si>
  <si>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</si>
  <si>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</si>
  <si>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</si>
  <si>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</si>
  <si>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</si>
  <si>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</si>
  <si>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</si>
  <si>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</si>
  <si>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</si>
  <si>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</si>
  <si>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</si>
  <si>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</si>
  <si>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</si>
  <si>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</si>
  <si>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</si>
  <si>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</si>
  <si>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</si>
  <si>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</si>
  <si>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</si>
  <si>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</si>
  <si>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</si>
  <si>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</si>
  <si>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</si>
  <si>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</si>
  <si>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</si>
  <si>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</si>
  <si>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</si>
  <si>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</si>
  <si>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</si>
  <si>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</si>
  <si>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</si>
  <si>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</si>
  <si>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</si>
  <si>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</si>
  <si>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</si>
  <si>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</si>
  <si>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</si>
  <si>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</si>
  <si>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</si>
  <si>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</si>
  <si>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</si>
  <si>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</si>
  <si>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</si>
  <si>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</si>
  <si>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</si>
  <si>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</si>
  <si>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</si>
  <si>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</si>
  <si>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</si>
  <si>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</si>
  <si>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</si>
  <si>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</si>
  <si>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</si>
  <si>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</si>
  <si>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</si>
  <si>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</si>
  <si>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</si>
  <si>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</si>
  <si>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</si>
  <si>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</si>
  <si>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</si>
  <si>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</si>
  <si>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NO PCM</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</si>
  <si>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</si>
  <si>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</si>
  <si>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</si>
  <si>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</si>
  <si>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</si>
  <si>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</si>
  <si>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</si>
  <si>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</si>
  <si>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min </t>
  </si>
  <si>
    <t>PCM-20251009-00000465</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</si>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</sst>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276.37044791666995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0.50029745370557066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3.9938657413586043E-2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45939.318873842596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45939.318873842596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45939.318873842596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45939.318873842596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45939.318873842596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45939.318873842596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45939.318873842596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45939.318873842596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45939.318873842596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45939.318873842596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45939.318873842596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45939.318873842596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45939.318873842596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45939.318873842596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45939.318873842596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45939.318873842596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45939.318873842596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45939.318873842596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45939.318873842596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45939.318873842596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45939.318873842596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45939.318873842596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45939.318873842596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45939.318873842596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45939.318873842596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45939.318873842596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45939.318873842596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45939.318873842596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45939.318873842596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45939.318873842596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45939.318873842596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45939.318873842596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45939.318873842596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45939.318873842596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45939.318873842596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45939.318873842596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45939.318873842596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45939.318873842596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45939.318873842596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45939.318873842596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45939.318873842596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45939.318873842596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45939.318873842596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45939.318873842596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45939.318873842596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45939.318873842596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45939.318873842596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45939.318873842596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45939.318873842596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45939.318873842596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45939.318873842596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45939.318873842596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45939.318873842596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45939.318873842596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45939.318873842596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45939.318873842596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45939.318873842596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45939.318873842596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45939.318873842596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45939.318873842596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45939.318873842596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45939.318873842596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45939.318873842596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45939.318873842596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45939.318873842596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45939.318873842596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45939.318873842596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45939.318873842596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45939.318873842596</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B4D54937-935C-40A7-8B9C-6A20B6A7004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132.59179050926468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114.31903587963461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7.8090277820592746E-3</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6.0378472226148006E-2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45939.318873842596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45939.318873842596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45939.318873842596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45939.318873842596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45939.318873842596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45939.318873842596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45939.318873842596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45939.318873842596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45939.318873842596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45939.318873842596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45939.318873842596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45939.318873842596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45939.318873842596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45939.318873842596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45939.318873842596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45939.318873842596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45939.318873842596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45939.318873842596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45939.318873842596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45939.318873842596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45939.318873842596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45939.318873842596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45939.318873842596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45939.318873842596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45939.318873842596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45939.318873842596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45939.318873842596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45939.318873842596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45939.318873842596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45939.318873842596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45939.318873842596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45939.318873842596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45939.318873842596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45939.318873842596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45939.318873842596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45939.318873842596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45939.318873842596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45939.318873842596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45939.318873842596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45939.318873842596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45939.318873842596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45939.318873842596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45939.318873842596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45939.318873842596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45939.318873842596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45939.318873842596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45939.318873842596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45939.318873842596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45939.318873842596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45939.318873842596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45939.318873842596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45939.318873842596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45939.318873842596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45939.318873842596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45939.318873842596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45939.318873842596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45939.318873842596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45939.318873842596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45939.318873842596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45939.318873842596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45939.318873842596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45939.318873842596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45939.318873842596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45939.318873842596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45939.318873842596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45939.318873842596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45939.318873842596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45939.318873842596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45939.318873842596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45939.318873842596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45939.318873842596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45939.318873842596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45939.318873842596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45939.318873842596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45939.318873842596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45939.318873842596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45939.318873842596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45939.318873842596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45939.318873842596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45939.318873842596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45939.318873842596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45939.318873842596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45939.318873842596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45939.318873842596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45939.318873842596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45939.318873842596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45939.318873842596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45939.318873842596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45939.318873842596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45939.318873842596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45939.318873842596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45939.318873842596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45939.318873842596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45939.318873842596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45939.318873842596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45939.318873842596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45939.318873842596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45939.318873842596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45939.318873842596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45939.318873842596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45939.318873842596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45939.318873842596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45939.318873842596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45939.318873842596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45939.318873842596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45939.318873842596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45939.318873842596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45939.318873842596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45939.318873842596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45939.318873842596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45939.318873842596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45939.318873842596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45939.318873842596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45939.318873842596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45939.318873842596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45939.318873842596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45939.318873842596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45939.318873842596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45939.318873842596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45939.318873842596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45939.318873842596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45939.318873842596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45939.318873842596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45939.318873842596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45939.318873842596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45939.318873842596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45939.318873842596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45939.318873842596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45939.318873842596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45939.318873842596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45939.318873842596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45939.318873842596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45939.318873842596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45939.318873842596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45939.318873842596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45939.318873842596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45939.318873842596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45939.318873842596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45939.318873842596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45939.318873842596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45939.318873842596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45939.318873842596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45939.318873842596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45939.318873842596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45939.318873842596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45939.318873842596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45939.318873842596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45939.318873842596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45939.318873842596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45939.318873842596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45939.318873842596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45939.318873842596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45939.318873842596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45939.318873842596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45939.318873842596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45939.318873842596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45939.318873842596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45939.318873842596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45939.318873842596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45939.318873842596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45939.318873842596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45939.318873842596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45939.318873842596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45939.318873842596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45939.318873842596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45939.318873842596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45939.318873842596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45939.318873842596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45939.318873842596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45939.318873842596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45939.318873842596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45939.318873842596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45939.318873842596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45939.318873842596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45939.318873842596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45939.318873842596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45939.318873842596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45939.318873842596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45939.318873842596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45939.318873842596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45939.318873842596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45939.318873842596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45939.318873842596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45939.318873842596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45939.318873842596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45939.318873842596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45939.318873842596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45939.318873842596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45939.318873842596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45939.318873842596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45939.318873842596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45939.318873842596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45939.318873842596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45939.318873842596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45939.318873842596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45939.318873842596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45939.318873842596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45939.318873842596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45939.318873842596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45939.318873842596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45939.318873842596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45939.318873842596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45939.318873842596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45939.318873842596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45939.318873842596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45939.318873842596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45939.318873842596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45939.318873842596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45939.318873842596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45939.318873842596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45939.318873842596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45939.318873842596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45939.318873842596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45939.318873842596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45939.318873842596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45939.318873842596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45939.318873842596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45939.318873842596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45939.318873842596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45939.318873842596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45939.318873842596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45939.318873842596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45939.318873842596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45939.318873842596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45939.318873842596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45939.318873842596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45939.318873842596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45939.318873842596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45939.318873842596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45939.318873842596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45939.318873842596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45939.318873842596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45939.318873842596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45939.318873842596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45939.318873842596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45939.318873842596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45939.318873842596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45939.318873842596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45939.318873842596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45939.318873842596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45939.318873842596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45939.318873842596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45939.318873842596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45939.318873842596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45939.318873842596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45939.318873842596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45939.318873842596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45939.318873842596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45939.318873842596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45939.318873842596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45939.318873842596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45939.318873842596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45939.318873842596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45939.318873842596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45939.318873842596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45939.318873842596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45939.318873842596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45939.318873842596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45939.318873842596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45939.318873842596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45939.318873842596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45939.318873842596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45939.318873842596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45939.318873842596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45939.318873842596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45939.318873842596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45939.318873842596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45939.318873842596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45939.318873842596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45939.318873842596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45939.318873842596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45939.318873842596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45939.318873842596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45939.318873842596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45939.318873842596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45939.318873842596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45939.318873842596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45939.318873842596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45939.318873842596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45939.318873842596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45939.318873842596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45939.318873842596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45939.318873842596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45939.318873842596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45939.318873842596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45939.318873842596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45939.318873842596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45939.318873842596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45939.318873842596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45939.318873842596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45939.318873842596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45939.318873842596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45939.318873842596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45939.318873842596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45939.318873842596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45939.318873842596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45939.318873842596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45939.318873842596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45939.318873842596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45939.318873842596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45939.318873842596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45939.318873842596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45939.318873842596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45939.318873842596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45939.318873842596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45939.318873842596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45939.318873842596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45939.318873842596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45939.318873842596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45939.318873842596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45939.318873842596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45939.318873842596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45939.318873842596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45939.318873842596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45939.318873842596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45939.318873842596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45939.318873842596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45939.318873842596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45939.318873842596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45939.318873842596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45939.318873842596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45939.318873842596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45939.318873842596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45939.318873842596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45939.318873842596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45939.318873842596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45939.318873842596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45939.318873842596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45939.318873842596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45939.318873842596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45939.318873842596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45939.318873842596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45939.318873842596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45939.318873842596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45939.318873842596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45939.318873842596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45939.318873842596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45939.318873842596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45939.318873842596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45939.318873842596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45939.318873842596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45939.318873842596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45939.318873842596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45939.318873842596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45939.318873842596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45939.318873842596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45939.318873842596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45939.318873842596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45939.318873842596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45939.318873842596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45939.318873842596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45939.318873842596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45939.318873842596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45939.318873842596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45939.318873842596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45939.318873842596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45939.318873842596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45939.318873842596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45939.318873842596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45939.318873842596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45939.318873842596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45939.318873842596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45939.318873842596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45939.318873842596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45939.318873842596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45939.318873842596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45939.318873842596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45939.318873842596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45939.318873842596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45939.318873842596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45939.318873842596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45939.318873842596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45939.318873842596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45939.318873842596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45939.318873842596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45939.318873842596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45939.318873842596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45939.318873842596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45939.318873842596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45939.318873842596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45939.318873842596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45939.318873842596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45939.318873842596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45939.318873842596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45939.318873842596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45939.318873842596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45939.318873842596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45939.318873842596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45939.318873842596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45939.318873842596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45939.318873842596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45939.318873842596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45939.318873842596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45939.318873842596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45939.318873842596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45939.318873842596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45939.318873842596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45939.318873842596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45939.318873842596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45939.318873842596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45939.318873842596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45939.318873842596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45939.318873842596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45939.318873842596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45939.318873842596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45939.318873842596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45939.318873842596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45939.318873842596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45939.318873842596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45939.318873842596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45939.318873842596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45939.318873842596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45939.318873842596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45939.318873842596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45939.318873842596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45939.318873842596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45939.318873842596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45939.318873842596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45939.318873842596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45939.318873842596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45939.318873842596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45939.318873842596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45939.318873842596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45939.318873842596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45939.318873842596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45939.318873842596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45939.318873842596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45939.318873842596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45939.318873842596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45939.318873842596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45939.318873842596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45939.318873842596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45939.318873842596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45939.318873842596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45939.318873842596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45939.318873842596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45939.318873842596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45939.318873842596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45939.318873842596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45939.318873842596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45939.318873842596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45939.318873842596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45939.318873842596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45939.318873842596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45939.318873842596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45939.318873842596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45939.318873842596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45939.318873842596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45939.318873842596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45939.318873842596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45939.318873842596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45939.318873842596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45939.318873842596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45939.318873842596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45939.318873842596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45939.318873842596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45939.318873842596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45939.318873842596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45939.318873842596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45939.318873842596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45939.318873842596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45939.318873842596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45939.318873842596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45939.318873842596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45939.318873842596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45939.318873842596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45939.318873842596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45939.318873842596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45939.318873842596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45939.318873842596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45939.318873842596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45939.318873842596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45939.318873842596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45939.318873842596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45939.318873842596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45939.318873842596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45939.318873842596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45939.318873842596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45939.318873842596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45939.318873842596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45939.318873842596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45939.318873842596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45939.318873842596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45939.318873842596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45939.318873842596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45939.318873842596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45939.318873842596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45939.318873842596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45939.318873842596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45939.318873842596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45939.318873842596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45939.318873842596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45939.318873842596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45939.318873842596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45939.318873842596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45939.318873842596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45939.318873842596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45939.318873842596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45939.318873842596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45939.318873842596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45939.318873842596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45939.318873842596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45939.318873842596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45939.318873842596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45939.318873842596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45939.318873842596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45939.318873842596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45939.318873842596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45939.318873842596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45939.318873842596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45939.318873842596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45939.318873842596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45939.318873842596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45939.318873842596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45939.318873842596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45939.318873842596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45939.318873842596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45939.318873842596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45939.318873842596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45939.318873842596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45939.318873842596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45939.318873842596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45939.318873842596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45939.318873842596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45939.318873842596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45939.318873842596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45939.318873842596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45939.318873842596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45939.318873842596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45939.318873842596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45939.318873842596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45939.318873842596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45939.318873842596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45939.318873842596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45939.318873842596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45939.318873842596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45939.318873842596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45939.318873842596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45939.318873842596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45939.318873842596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45939.318873842596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45939.318873842596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45939.318873842596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45939.318873842596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45939.318873842596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45939.318873842596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45939.318873842596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45939.318873842596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45939.318873842596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45939.318873842596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45939.318873842596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45939.318873842596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45939.318873842596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45939.318873842596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45939.318873842596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45939.318873842596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45939.318873842596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45939.318873842596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45939.318873842596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45939.318873842596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45939.318873842596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45939.318873842596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45939.318873842596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45939.318873842596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45939.318873842596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45939.318873842596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45939.318873842596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45939.318873842596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45939.318873842596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45939.318873842596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45939.318873842596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45939.318873842596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45939.318873842596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45939.318873842596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45939.318873842596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45939.318873842596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45939.318873842596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45939.318873842596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45939.318873842596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45939.318873842596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45939.318873842596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45939.318873842596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45939.318873842596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45939.318873842596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45939.318873842596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45939.318873842596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45939.318873842596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45939.318873842596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45939.318873842596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45939.318873842596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45939.318873842596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45939.318873842596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45939.318873842596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45939.318873842596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45939.318873842596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45939.318873842596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45939.318873842596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45939.318873842596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45939.318873842596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45939.318873842596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45939.318873842596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45939.318873842596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45939.318873842596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45939.318873842596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45939.318873842596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45939.318873842596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45939.318873842596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45939.318873842596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45939.318873842596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45939.318873842596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45939.318873842596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45939.318873842596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45939.318873842596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45939.318873842596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45939.318873842596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45939.318873842596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45939.318873842596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45939.318873842596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45939.318873842596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45939.318873842596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45939.318873842596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45939.318873842596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45939.318873842596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45939.318873842596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45939.318873842596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45939.318873842596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45939.318873842596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45939.318873842596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45939.318873842596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45939.318873842596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45939.318873842596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45939.318873842596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45939.318873842596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45939.318873842596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45939.318873842596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45939.318873842596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45939.318873842596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45939.318873842596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45939.318873842596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45939.318873842596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45939.318873842596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45939.318873842596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45939.318873842596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45939.318873842596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45939.318873842596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45939.318873842596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45939.318873842596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45939.318873842596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45939.318873842596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45939.318873842596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45939.318873842596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45939.318873842596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45939.318873842596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45939.318873842596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45939.318873842596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45939.318873842596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45939.318873842596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45939.318873842596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45939.318873842596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45939.318873842596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45939.318873842596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45939.318873842596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45939.318873842596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45939.318873842596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45939.318873842596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45939.318873842596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45939.318873842596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45939.318873842596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45939.318873842596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45939.318873842596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45939.318873842596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45939.318873842596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45939.318873842596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45939.318873842596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45939.318873842596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45939.318873842596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45939.318873842596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45939.318873842596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45939.318873842596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45939.318873842596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45939.318873842596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45939.318873842596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45939.318873842596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45939.318873842596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45939.318873842596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45939.318873842596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45939.318873842596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45939.318873842596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45939.318873842596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45939.318873842596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45939.318873842596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45939.318873842596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45939.318873842596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45939.318873842596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45939.318873842596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45939.318873842596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45939.318873842596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45939.318873842596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45939.318873842596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45939.318873842596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45939.318873842596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45939.318873842596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45939.318873842596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45939.318873842596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45939.318873842596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45939.318873842596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45939.318873842596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45939.318873842596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45939.318873842596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45939.318873842596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45939.318873842596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45939.318873842596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45939.318873842596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45939.318873842596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45939.318873842596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45939.318873842596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45939.318873842596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45939.318873842596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45939.318873842596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45939.318873842596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45939.318873842596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45939.318873842596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45939.318873842596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45939.318873842596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45939.318873842596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45939.318873842596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45939.318873842596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45939.318873842596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45939.318873842596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45939.318873842596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45939.318873842596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45939.318873842596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45939.318873842596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45939.318873842596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45939.318873842596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45939.318873842596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45939.318873842596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45939.318873842596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45939.318873842596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45939.318873842596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45939.318873842596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45939.318873842596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45939.318873842596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45939.318873842596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45939.318873842596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45939.318873842596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45939.318873842596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45939.318873842596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45939.318873842596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45939.318873842596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45939.318873842596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45939.318873842596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45939.318873842596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45939.318873842596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45939.318873842596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45939.318873842596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45939.318873842596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45939.318873842596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45939.318873842596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45939.318873842596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45939.318873842596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45939.318873842596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45939.318873842596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45939.318873842596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45939.318873842596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45939.318873842596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45939.318873842596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45939.318873842596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45939.318873842596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45939.318873842596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45939.318873842596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45939.318873842596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45939.318873842596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45939.318873842596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45939.318873842596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45939.318873842596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45939.318873842596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45939.318873842596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45939.318873842596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45939.318873842596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45939.318873842596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45939.318873842596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45939.318873842596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45939.318873842596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45939.318873842596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45939.318873842596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45939.318873842596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45939.318873842596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45939.318873842596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45939.318873842596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45939.318873842596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45939.318873842596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45939.318873842596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45939.318873842596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45939.318873842596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45939.318873842596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45939.318873842596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45939.318873842596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45939.318873842596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45939.318873842596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45939.318873842596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45939.318873842596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45939.318873842596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45939.318873842596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45939.318873842596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45939.318873842596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45939.318873842596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45939.318873842596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45939.318873842596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45939.318873842596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45939.318873842596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45939.318873842596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45939.318873842596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45939.318873842596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45939.318873842596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45939.318873842596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45939.318873842596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45939.318873842596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45939.318873842596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45939.318873842596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45939.318873842596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45939.318873842596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45939.318873842596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45939.318873842596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45939.318873842596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45939.318873842596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45939.318873842596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45939.318873842596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45939.318873842596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45939.318873842596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45939.318873842596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45939.318873842596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45939.318873842596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45939.318873842596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45939.318873842596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45939.318873842596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45939.318873842596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45939.318873842596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45939.318873842596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45939.318873842596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45939.318873842596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45939.318873842596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45939.318873842596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45939.318873842596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45939.318873842596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45939.318873842596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45939.318873842596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45939.318873842596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45939.318873842596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45939.318873842596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45939.318873842596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45939.318873842596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45939.318873842596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45939.318873842596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45939.318873842596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45939.318873842596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45939.318873842596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45939.318873842596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45939.318873842596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45939.318873842596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45939.318873842596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45939.318873842596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45939.318873842596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45939.318873842596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45939.318873842596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45939.318873842596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45939.318873842596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45939.318873842596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45939.318873842596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45939.318873842596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45939.318873842596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45939.318873842596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45939.318873842596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45939.318873842596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45939.318873842596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45939.318873842596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45939.318873842596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45939.318873842596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45939.318873842596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45939.318873842596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45939.318873842596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45939.318873842596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45939.318873842596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45939.318873842596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45939.318873842596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45939.318873842596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45939.318873842596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45939.318873842596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45939.318873842596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45939.318873842596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45939.318873842596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45939.318873842596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45939.318873842596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45939.318873842596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45939.318873842596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45939.318873842596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45939.318873842596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45939.318873842596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45939.318873842596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45939.318873842596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45939.318873842596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45939.318873842596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45939.318873842596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45939.318873842596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45939.318873842596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45939.318873842596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45939.318873842596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45939.318873842596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45939.318873842596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45939.318873842596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45939.318873842596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45939.318873842596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45939.318873842596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45939.318873842596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45939.318873842596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45939.318873842596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45939.318873842596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45939.318873842596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45939.318873842596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45939.318873842596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45939.318873842596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45939.318873842596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45939.318873842596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45939.318873842596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45939.318873842596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45939.318873842596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45939.318873842596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45939.318873842596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45939.318873842596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45939.318873842596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45939.318873842596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45939.318873842596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45939.318873842596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45939.318873842596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45939.318873842596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45939.318873842596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45939.318873842596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45939.318873842596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45939.318873842596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45939.318873842596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45939.318873842596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45939.318873842596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45939.318873842596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45939.318873842596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45939.318873842596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45939.318873842596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45939.318873842596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45939.318873842596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45939.318873842596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45939.318873842596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45939.318873842596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45939.318873842596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45939.318873842596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45939.318873842596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45939.318873842596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45939.318873842596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45939.318873842596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45939.318873842596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45939.318873842596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45939.318873842596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45939.318873842596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45939.318873842596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45939.318873842596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45939.318873842596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45939.318873842596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45939.318873842596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45939.318873842596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45939.318873842596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45939.318873842596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45939.318873842596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45939.318873842596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45939.318873842596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45939.318873842596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45939.318873842596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45939.318873842596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45939.318873842596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45939.318873842596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45939.318873842596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45939.318873842596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45939.318873842596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45939.318873842596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45939.318873842596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45939.318873842596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45939.318873842596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45939.318873842596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45939.318873842596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45939.318873842596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45939.318873842596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45939.318873842596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45939.318873842596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45939.318873842596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45939.318873842596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45939.318873842596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45939.318873842596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45939.318873842596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45939.318873842596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45939.318873842596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45939.318873842596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45939.318873842596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45939.318873842596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45939.318873842596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45939.318873842596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45939.318873842596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45939.318873842596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45939.318873842596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45939.318873842596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45939.318873842596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45939.318873842596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45939.318873842596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45939.318873842596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45939.318873842596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45939.318873842596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45939.318873842596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45939.318873842596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45939.318873842596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45939.318873842596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45939.318873842596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45939.318873842596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45939.318873842596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45939.318873842596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45939.318873842596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45939.318873842596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45939.318873842596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45939.318873842596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45939.318873842596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45939.318873842596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45939.318873842596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45939.318873842596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45939.318873842596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45939.318873842596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45939.318873842596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45939.318873842596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45939.318873842596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45939.318873842596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45939.318873842596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45939.318873842596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45939.318873842596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45939.318873842596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45939.318873842596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45939.318873842596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45939.318873842596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45939.318873842596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45939.318873842596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45939.318873842596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45939.318873842596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45939.318873842596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45939.318873842596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45939.318873842596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45939.318873842596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45939.318873842596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45939.318873842596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45939.318873842596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45939.318873842596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45939.318873842596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45939.318873842596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45939.318873842596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45939.318873842596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45939.318873842596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45939.318873842596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45939.318873842596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45939.318873842596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45939.318873842596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45939.318873842596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45939.318873842596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45939.318873842596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45939.318873842596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45939.318873842596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45939.318873842596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45939.318873842596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45939.318873842596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45939.318873842596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45939.318873842596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45939.318873842596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45939.318873842596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45939.318873842596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45939.318873842596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45939.318873842596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45939.318873842596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45939.318873842596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45939.318873842596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45939.318873842596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45939.318873842596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45939.318873842596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45939.318873842596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45939.318873842596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45939.318873842596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45939.318873842596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45939.318873842596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45939.318873842596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45939.318873842596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45939.318873842596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45939.318873842596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45939.318873842596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45939.318873842596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45939.318873842596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45939.318873842596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45939.318873842596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45939.318873842596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45939.318873842596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45939.318873842596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45939.318873842596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45939.318873842596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45939.318873842596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45939.318873842596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45939.318873842596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45939.318873842596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45939.318873842596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45939.318873842596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45939.318873842596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45939.318873842596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45939.318873842596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45939.318873842596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45939.318873842596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45939.318873842596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45939.318873842596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45939.318873842596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45939.318873842596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45939.318873842596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45939.318873842596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45939.318873842596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45939.318873842596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45939.318873842596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45939.318873842596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45939.318873842596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45939.318873842596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45939.318873842596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45939.318873842596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45939.318873842596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45939.318873842596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45939.318873842596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45939.318873842596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45939.318873842596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45939.318873842596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45939.318873842596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45939.318873842596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45939.318873842596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45939.318873842596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45939.318873842596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45939.318873842596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45939.318873842596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45939.318873842596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45939.318873842596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45939.318873842596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45939.318873842596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45939.318873842596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45939.318873842596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45939.318873842596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45939.318873842596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45939.318873842596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45939.318873842596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45939.318873842596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45939.318873842596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45939.318873842596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45939.318873842596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45939.318873842596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45939.318873842596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45939.318873842596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45939.318873842596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45939.318873842596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45939.318873842596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45939.318873842596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45939.318873842596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45939.318873842596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45939.318873842596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45939.318873842596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45939.318873842596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45939.318873842596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45939.318873842596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45939.318873842596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45939.318873842596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45939.318873842596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45939.318873842596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45939.318873842596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45939.318873842596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45939.318873842596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45939.318873842596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45939.318873842596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45939.318873842596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45939.318873842596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45939.318873842596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45939.318873842596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45939.318873842596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45939.318873842596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45939.318873842596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45939.318873842596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45939.318873842596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45939.318873842596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45939.318873842596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45939.318873842596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45939.318873842596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45939.318873842596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45939.318873842596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45939.318873842596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45939.318873842596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45939.318873842596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45939.318873842596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45939.318873842596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45939.318873842596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45939.318873842596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45939.318873842596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45939.318873842596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45939.318873842596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45939.318873842596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45939.318873842596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45939.318873842596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45939.318873842596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45939.318873842596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45939.318873842596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45939.318873842596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45939.318873842596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45939.318873842596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45939.318873842596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45939.318873842596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45939.318873842596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45939.318873842596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45939.318873842596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45939.318873842596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45939.318873842596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45939.318873842596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45939.318873842596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45939.318873842596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45939.318873842596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45939.318873842596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45939.318873842596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45939.318873842596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45939.318873842596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45939.318873842596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45939.318873842596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45939.318873842596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45939.318873842596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45939.318873842596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45939.318873842596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45939.318873842596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45939.318873842596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45939.318873842596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45939.318873842596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45939.318873842596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45939.318873842596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45939.318873842596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45939.318873842596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45939.318873842596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45939.318873842596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45939.318873842596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45939.318873842596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45939.318873842596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45939.318873842596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45939.318873842596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45939.318873842596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45939.318873842596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45939.318873842596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45939.318873842596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45939.318873842596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45939.318873842596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45939.318873842596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45939.318873842596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45939.318873842596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45939.318873842596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45939.318873842596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45939.318873842596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45939.318873842596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45939.318873842596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45939.318873842596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45939.318873842596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45939.318873842596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45939.318873842596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45939.318873842596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45939.318873842596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45939.318873842596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45939.318873842596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45939.318873842596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45939.318873842596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45939.318873842596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45939.318873842596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45939.318873842596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45939.318873842596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45939.318873842596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45939.318873842596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45939.318873842596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45939.318873842596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45939.318873842596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45939.318873842596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45939.318873842596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45939.318873842596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45939.318873842596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45939.318873842596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45939.318873842596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45939.318873842596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45939.318873842596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45939.318873842596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45939.318873842596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45939.318873842596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45939.318873842596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45939.318873842596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45939.318873842596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45939.318873842596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45939.318873842596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45939.318873842596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45939.318873842596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45939.318873842596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45939.318873842596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45939.318873842596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45939.318873842596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45939.318873842596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45939.318873842596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45939.318873842596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45939.318873842596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45939.318873842596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45939.318873842596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45939.318873842596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45939.318873842596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45939.318873842596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45939.318873842596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45939.318873842596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45939.318873842596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45939.318873842596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45939.318873842596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45939.318873842596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45939.318873842596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45939.318873842596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45939.318873842596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45939.318873842596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45939.318873842596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45939.318873842596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45939.318873842596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45939.318873842596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45939.318873842596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45939.318873842596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45939.318873842596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45939.318873842596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45939.318873842596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45939.318873842596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45939.318873842596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45939.318873842596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45939.318873842596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45939.318873842596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45939.318873842596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45939.318873842596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45939.318873842596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45939.318873842596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45939.318873842596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45939.318873842596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45939.318873842596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45939.318873842596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45939.318873842596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45939.318873842596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45939.318873842596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45939.318873842596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45939.318873842596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45939.318873842596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45939.318873842596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45939.318873842596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45939.318873842596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45939.318873842596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45939.318873842596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45939.318873842596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45939.318873842596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45939.318873842596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45939.318873842596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45939.318873842596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45939.318873842596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45939.318873842596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45939.318873842596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45939.318873842596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45939.318873842596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45939.318873842596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45939.318873842596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45939.318873842596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45939.318873842596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45939.318873842596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45939.318873842596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45939.318873842596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45939.318873842596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45939.318873842596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45939.318873842596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45939.318873842596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45939.318873842596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45939.318873842596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45939.318873842596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45939.318873842596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45939.318873842596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45939.318873842596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45939.318873842596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45939.318873842596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45939.318873842596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45939.318873842596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45939.318873842596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45939.318873842596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45939.318873842596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45939.318873842596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45939.318873842596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45939.318873842596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45939.318873842596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235.83815624999988</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c r="G3" s="132">
        <f ca="1">IFERROR(NOW()-F3,"")</f>
        <v>45939.318873842596</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8.6307870369637385E-3</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45939.318873842596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45939.318873842596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45939.318873842596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45939.318873842596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45939.318873842596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45939.318873842596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45939.318873842596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45939.318873842596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45939.318873842596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45939.318873842596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45939.318873842596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45939.318873842596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45939.318873842596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45939.318873842596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45939.318873842596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45939.318873842596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45939.318873842596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45939.318873842596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45939.318873842596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45939.318873842596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45939.318873842596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45939.318873842596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45939.318873842596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45939.318873842596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45939.318873842596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45939.318873842596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45939.318873842596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45939.318873842596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45939.318873842596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45939.318873842596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45939.318873842596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45939.318873842596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45939.318873842596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45939.318873842596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45939.318873842596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45939.318873842596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45939.318873842596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45939.318873842596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45939.318873842596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45939.318873842596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45939.318873842596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45939.318873842596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45939.318873842596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45939.318873842596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45939.318873842596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45939.318873842596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45939.318873842596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45939.318873842596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45939.318873842596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45939.318873842596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45939.318873842596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45939.318873842596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45939.318873842596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45939.318873842596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45939.318873842596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45939.318873842596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45939.318873842596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45939.318873842596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45939.318873842596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45939.318873842596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45939.318873842596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45939.318873842596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45939.318873842596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45939.318873842596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45939.318873842596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45939.318873842596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45939.318873842596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45939.318873842596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45939.318873842596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45939.318873842596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45939.318873842596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45939.318873842596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45939.318873842596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45939.318873842596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45939.318873842596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45939.318873842596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45939.318873842596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45939.318873842596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45939.318873842596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45939.318873842596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45939.318873842596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45939.318873842596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45939.318873842596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45939.318873842596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45939.318873842596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45939.318873842596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45939.318873842596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45939.318873842596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45939.318873842596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45939.318873842596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45939.318873842596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45939.318873842596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45939.318873842596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45939.318873842596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45939.318873842596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45939.318873842596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45939.318873842596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45939.318873842596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45939.318873842596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45939.318873842596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45939.318873842596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45939.318873842596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45939.318873842596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45939.318873842596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45939.318873842596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45939.318873842596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45939.318873842596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45939.318873842596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45939.318873842596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45939.318873842596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45939.318873842596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45939.318873842596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45939.318873842596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45939.318873842596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45939.318873842596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45939.318873842596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45939.318873842596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45939.318873842596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45939.318873842596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45939.318873842596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45939.318873842596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45939.318873842596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45939.318873842596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45939.318873842596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45939.318873842596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45939.318873842596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45939.318873842596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45939.318873842596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45939.318873842596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45939.318873842596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45939.318873842596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45939.318873842596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45939.318873842596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45939.318873842596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45939.318873842596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45939.318873842596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45939.318873842596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45939.318873842596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45939.318873842596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45939.318873842596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45939.318873842596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45939.318873842596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45939.318873842596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45939.318873842596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45939.318873842596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45939.318873842596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45939.318873842596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45939.318873842596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45939.318873842596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45939.318873842596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45939.318873842596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45939.318873842596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45939.318873842596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45939.318873842596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45939.318873842596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45939.318873842596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45939.318873842596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45939.318873842596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45939.318873842596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45939.318873842596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45939.318873842596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45939.318873842596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45939.318873842596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45939.318873842596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45939.318873842596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45939.318873842596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45939.318873842596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45939.318873842596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45939.318873842596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45939.318873842596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45939.318873842596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45939.318873842596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45939.318873842596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45939.318873842596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45939.318873842596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45939.318873842596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45939.318873842596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45939.318873842596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45939.318873842596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45939.318873842596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45939.318873842596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45939.318873842596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45939.318873842596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45939.318873842596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45939.318873842596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45939.318873842596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45939.318873842596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45939.318873842596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45939.318873842596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45939.318873842596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45939.318873842596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45939.318873842596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45939.318873842596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45939.318873842596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45939.318873842596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45939.318873842596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45939.318873842596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45939.318873842596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45939.318873842596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45939.318873842596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45939.318873842596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45939.318873842596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45939.318873842596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45939.318873842596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45939.318873842596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45939.318873842596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45939.318873842596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45939.318873842596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45939.318873842596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45939.318873842596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45939.318873842596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45939.318873842596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45939.318873842596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45939.318873842596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45939.318873842596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45939.318873842596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45939.318873842596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45939.318873842596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45939.318873842596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45939.318873842596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45939.318873842596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45939.318873842596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45939.318873842596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45939.318873842596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45939.318873842596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45939.318873842596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45939.318873842596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45939.318873842596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45939.318873842596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45939.318873842596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45939.318873842596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45939.318873842596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45939.318873842596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45939.318873842596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45939.318873842596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45939.318873842596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45939.318873842596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45939.318873842596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45939.318873842596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45939.318873842596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45939.318873842596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45939.318873842596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45939.318873842596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45939.318873842596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45939.318873842596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45939.318873842596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45939.318873842596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45939.318873842596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45939.318873842596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45939.318873842596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45939.318873842596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45939.318873842596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45939.318873842596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45939.318873842596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45939.318873842596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45939.318873842596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45939.318873842596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45939.318873842596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45939.318873842596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45939.318873842596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45939.318873842596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45939.318873842596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45939.318873842596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45939.318873842596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45939.318873842596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45939.318873842596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45939.318873842596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45939.318873842596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45939.318873842596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45939.318873842596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45939.318873842596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45939.318873842596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45939.318873842596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45939.318873842596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45939.318873842596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45939.318873842596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45939.318873842596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45939.318873842596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45939.318873842596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45939.318873842596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45939.318873842596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45939.318873842596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45939.318873842596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45939.318873842596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45939.318873842596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45939.318873842596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45939.318873842596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45939.318873842596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45939.318873842596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45939.318873842596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45939.318873842596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45939.318873842596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45939.318873842596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45939.318873842596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45939.318873842596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45939.318873842596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45939.318873842596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45939.318873842596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45939.318873842596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45939.318873842596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45939.318873842596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45939.318873842596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45939.318873842596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45939.318873842596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45939.318873842596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45939.318873842596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45939.318873842596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45939.318873842596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45939.318873842596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45939.318873842596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45939.318873842596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45939.318873842596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45939.318873842596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45939.318873842596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45939.318873842596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45939.318873842596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45939.318873842596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45939.318873842596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45939.318873842596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45939.318873842596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45939.318873842596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45939.318873842596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45939.318873842596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45939.318873842596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45939.318873842596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45939.318873842596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45939.318873842596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45939.318873842596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45939.318873842596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45939.318873842596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45939.318873842596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45939.318873842596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45939.318873842596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45939.318873842596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45939.318873842596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45939.318873842596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45939.318873842596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45939.318873842596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45939.318873842596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45939.318873842596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45939.318873842596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45939.318873842596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45939.318873842596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45939.318873842596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45939.318873842596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45939.318873842596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45939.318873842596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45939.318873842596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45939.318873842596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45939.318873842596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45939.318873842596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45939.318873842596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45939.318873842596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45939.318873842596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45939.318873842596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45939.318873842596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45939.318873842596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45939.318873842596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45939.318873842596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45939.318873842596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45939.318873842596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45939.318873842596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45939.318873842596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45939.318873842596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45939.318873842596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45939.318873842596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45939.318873842596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45939.318873842596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45939.318873842596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45939.318873842596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45939.318873842596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45939.318873842596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45939.318873842596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45939.318873842596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45939.318873842596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45939.318873842596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45939.318873842596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45939.318873842596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45939.318873842596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45939.318873842596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45939.318873842596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45939.318873842596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45939.318873842596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45939.318873842596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45939.318873842596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45939.318873842596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45939.318873842596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45939.318873842596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45939.318873842596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45939.318873842596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45939.318873842596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45939.318873842596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45939.318873842596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45939.318873842596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45939.318873842596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45939.318873842596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45939.318873842596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45939.318873842596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45939.318873842596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45939.318873842596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45939.318873842596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45939.318873842596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45939.318873842596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45939.318873842596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45939.318873842596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45939.318873842596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45939.318873842596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45939.318873842596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45939.318873842596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45939.318873842596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45939.318873842596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45939.318873842596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45939.318873842596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45939.318873842596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45939.318873842596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45939.318873842596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45939.318873842596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45939.318873842596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45939.318873842596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45939.318873842596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45939.318873842596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45939.318873842596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45939.318873842596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45939.318873842596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45939.318873842596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45939.318873842596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45939.318873842596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45939.318873842596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45939.318873842596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45939.318873842596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45939.318873842596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45939.318873842596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45939.318873842596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45939.318873842596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45939.318873842596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45939.318873842596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45939.318873842596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45939.318873842596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45939.318873842596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45939.318873842596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45939.318873842596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45939.318873842596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45939.318873842596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45939.318873842596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45939.318873842596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45939.318873842596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45939.318873842596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45939.318873842596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45939.318873842596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45939.318873842596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45939.318873842596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45939.318873842596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45939.318873842596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45939.318873842596</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45939.318873842596</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8">
        <f ca="1">IFERROR(NOW()-F2,"")</f>
        <v>47.486813657407765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8">
        <f ca="1">IFERROR(NOW()-F3,"")</f>
        <v>13.12999652777944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7.8900462976889685E-3</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3.3182870392920449E-3</v>
      </c>
      <c r="H5" s="38">
        <v>45939.309733796297</v>
      </c>
      <c r="I5" s="37" t="str">
        <f>IFERROR(VLOOKUP(D5,DB!A:F,6,0),"")</f>
        <v>Generator-DG</v>
      </c>
      <c r="J5" s="37" t="str">
        <f>IFERROR(VLOOKUP(D5,DB!A:G,7,0),"")</f>
        <v>Weak</v>
      </c>
      <c r="K5" s="37" t="s">
        <v>39071</v>
      </c>
      <c r="L5" s="37" t="str">
        <f>IFERROR(VLOOKUP(D5,DB!A:I,9,0),"")</f>
        <v>Latis</v>
      </c>
    </row>
    <row r="6" spans="1:13" ht="15">
      <c r="A6" s="37"/>
      <c r="B6" s="37" t="str">
        <f>IFERROR(VLOOKUP(D6,DB!A:K,11,0),"")</f>
        <v/>
      </c>
      <c r="C6" s="37"/>
      <c r="D6"/>
      <c r="E6" s="37"/>
      <c r="F6" s="38"/>
      <c r="G6" s="39">
        <f t="shared" ca="1" si="0"/>
        <v>45939.318873842596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45939.318873842596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45939.318873842596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45939.318873842596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45939.318873842596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45939.318873842596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45939.318873842596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45939.318873842596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45939.318873842596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45939.318873842596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45939.318873842596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45939.318873842596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45939.318873842596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45939.318873842596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45939.318873842596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45939.318873842596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45939.318873842596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45939.318873842596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45939.318873842596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45939.318873842596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45939.318873842596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45939.318873842596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45939.318873842596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45939.318873842596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45939.318873842596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45939.318873842596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45939.318873842596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45939.318873842596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45939.318873842596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45939.318873842596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45939.318873842596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45939.318873842596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45939.318873842596</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45939.318873842596</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45939.318873842596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45939.318873842596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45939.318873842596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45939.318873842596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45939.318873842596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45939.318873842596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45939.318873842596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45939.318873842596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45939.318873842596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45939.318873842596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45939.318873842596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45939.318873842596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45939.318873842596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45939.318873842596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45939.318873842596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45939.318873842596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45939.318873842596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45939.318873842596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45939.318873842596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45939.318873842596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45939.318873842596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45939.318873842596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45939.318873842596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45939.318873842596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45939.318873842596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45939.318873842596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45939.318873842596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45939.318873842596</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45939.318873842596</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45939.318873842596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45939.318873842596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45939.318873842596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45939.318873842596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45939.318873842596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45939.318873842596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45939.318873842596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45939.318873842596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45939.318873842596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45939.318873842596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45939.318873842596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45939.318873842596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45939.318873842596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45939.318873842596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45939.318873842596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45939.318873842596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45939.318873842596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45939.318873842596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45939.318873842596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45939.318873842596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45939.318873842596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45939.318873842596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45939.318873842596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45939.318873842596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45939.318873842596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45939.318873842596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45939.318873842596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45939.318873842596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45939.318873842596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45939.318873842596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45939.318873842596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45939.318873842596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45939.318873842596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45939.318873842596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45939.318873842596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45939.318873842596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45939.318873842596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45939.318873842596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45939.318873842596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45939.318873842596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45939.318873842596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45939.318873842596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45939.318873842596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45939.318873842596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45939.318873842596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45939.318873842596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45939.318873842596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45939.318873842596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45939.318873842596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45939.318873842596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45939.318873842596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45939.318873842596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45939.318873842596</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45939.318873842596</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39073</v>
      </c>
      <c r="B2" s="150" t="s">
        <v>5398</v>
      </c>
      <c r="C2" s="149">
        <v>1</v>
      </c>
      <c r="D2" s="150" t="s">
        <v>34463</v>
      </c>
      <c r="E2" s="149" t="s">
        <v>39074</v>
      </c>
      <c r="F2" s="151">
        <v>45926.772847222222</v>
      </c>
      <c r="G2" s="152">
        <f ca="1">IFERROR(NOW()-F2,"-")</f>
        <v>12.546026620373596</v>
      </c>
      <c r="H2" s="153">
        <v>45927.449074074102</v>
      </c>
      <c r="I2" s="150" t="str">
        <f>IFERROR(VLOOKUP(D2,DB!A:F,6,0),"")</f>
        <v>SCECO</v>
      </c>
      <c r="J2" s="150" t="str">
        <f>IFERROR(VLOOKUP(D2,DB!A:G,7,0),"")</f>
        <v>Weak</v>
      </c>
      <c r="K2" s="149" t="s">
        <v>39075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45939.318873842596</v>
      </c>
      <c r="H3" s="153">
        <v>45927.987534722219</v>
      </c>
      <c r="I3" s="150" t="str">
        <f>IFERROR(VLOOKUP(D3,DB!A:F,6,0),"")</f>
        <v>SCECO</v>
      </c>
      <c r="J3" s="150" t="str">
        <f>IFERROR(VLOOKUP(D3,DB!A:G,7,0),"")</f>
        <v>Vandalized</v>
      </c>
      <c r="K3" s="149" t="s">
        <v>39076</v>
      </c>
      <c r="L3" s="150" t="str">
        <f>IFERROR(VLOOKUP(D3,DB!A:I,9,0),"")</f>
        <v>Latis</v>
      </c>
    </row>
    <row r="4" spans="1:16383" ht="31.5" customHeight="1">
      <c r="A4" s="149" t="s">
        <v>39077</v>
      </c>
      <c r="B4" s="150" t="s">
        <v>5398</v>
      </c>
      <c r="C4" s="149">
        <v>1</v>
      </c>
      <c r="D4" s="150" t="s">
        <v>32861</v>
      </c>
      <c r="E4" s="149" t="s">
        <v>39074</v>
      </c>
      <c r="F4" s="151">
        <v>45933.880972222221</v>
      </c>
      <c r="G4" s="152">
        <f ca="1">IFERROR(NOW()-F4,"-")</f>
        <v>5.4379016203747597</v>
      </c>
      <c r="H4" s="153">
        <v>45929.455266203702</v>
      </c>
      <c r="I4" s="150" t="str">
        <f>IFERROR(VLOOKUP(D4,DB!A:F,6,0),"")</f>
        <v>SCECO</v>
      </c>
      <c r="J4" s="150" t="str">
        <f>IFERROR(VLOOKUP(D4,DB!A:G,7,0),"")</f>
        <v>In progress</v>
      </c>
      <c r="K4" s="149" t="s">
        <v>39075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39078</v>
      </c>
      <c r="B5" s="150" t="s">
        <v>5398</v>
      </c>
      <c r="C5" s="149">
        <v>1</v>
      </c>
      <c r="D5" s="150" t="s">
        <v>33408</v>
      </c>
      <c r="E5" s="149" t="s">
        <v>38964</v>
      </c>
      <c r="F5" s="151">
        <v>45934.942245370374</v>
      </c>
      <c r="G5" s="152">
        <f ca="1">IFERROR(NOW()-F5,"-")</f>
        <v>4.3766284722223645</v>
      </c>
      <c r="H5" s="153">
        <v>45934.470231481479</v>
      </c>
      <c r="I5" s="150" t="str">
        <f>IFERROR(VLOOKUP(D5,DB!A:F,6,0),"")</f>
        <v>SCECO</v>
      </c>
      <c r="J5" s="150" t="str">
        <f>IFERROR(VLOOKUP(D5,DB!A:G,7,0),"")</f>
        <v>Dead</v>
      </c>
      <c r="K5" s="149" t="s">
        <v>39075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45939.318873842596</v>
      </c>
      <c r="H6" s="155">
        <v>45937.667847222219</v>
      </c>
      <c r="I6" s="150" t="str">
        <f>IFERROR(VLOOKUP(D6,DB!A:F,6,0),"")</f>
        <v>SCECO</v>
      </c>
      <c r="J6" s="150" t="str">
        <f>IFERROR(VLOOKUP(D6,DB!A:G,7,0),"")</f>
        <v>Weak</v>
      </c>
      <c r="K6" s="156" t="s">
        <v>39079</v>
      </c>
      <c r="L6" s="150" t="str">
        <f>IFERROR(VLOOKUP(D6,DB!A:I,9,0),"")</f>
        <v>Latis</v>
      </c>
    </row>
    <row r="7" spans="1:16383" ht="31.5" customHeight="1">
      <c r="A7" s="162" t="s">
        <v>39080</v>
      </c>
      <c r="B7" s="162" t="str">
        <f>IFERROR(VLOOKUP(D7,DB!A:K,11,0),"")</f>
        <v>R6</v>
      </c>
      <c r="C7" s="162">
        <v>1</v>
      </c>
      <c r="D7" s="150" t="s">
        <v>35484</v>
      </c>
      <c r="E7" s="162" t="s">
        <v>38964</v>
      </c>
      <c r="F7" s="169">
        <v>45939.275243055556</v>
      </c>
      <c r="G7" s="152">
        <f ca="1">IFERROR(NOW()-F7,"-")</f>
        <v>4.3630787040456198E-2</v>
      </c>
      <c r="H7" s="169">
        <v>45939.269467592596</v>
      </c>
      <c r="I7" s="162" t="str">
        <f>IFERROR(VLOOKUP(D7,DB!A:F,6,0),"")</f>
        <v>SCECO</v>
      </c>
      <c r="J7" s="162" t="str">
        <f>IFERROR(VLOOKUP(D7,DB!A:G,7,0),"")</f>
        <v>Dead+No BB Design</v>
      </c>
      <c r="K7" s="162" t="s">
        <v>39081</v>
      </c>
      <c r="L7" s="162" t="str">
        <f>IFERROR(VLOOKUP(D7,DB!A:I,9,0),"")</f>
        <v>Latis</v>
      </c>
    </row>
    <row r="8" spans="1:16383" ht="31.5" customHeight="1">
      <c r="A8" s="162"/>
      <c r="B8" s="162" t="str">
        <f>IFERROR(VLOOKUP(D8,DB!A:K,11,0),"")</f>
        <v/>
      </c>
      <c r="C8" s="162"/>
      <c r="D8" s="161"/>
      <c r="E8" s="162"/>
      <c r="F8" s="162"/>
      <c r="G8" s="152">
        <f ca="1">IFERROR(NOW()-F8,"-")</f>
        <v>45939.318873842596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45939.318873842596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45939.318873842596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45939.318873842596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45939.318873842596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45939.318873842596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45939.318873842596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45939.318873842596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45939.318873842596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45939.318873842596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45939.318873842596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45939.318873842596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45939.318873842596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45939.318873842596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45939.318873842596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45939.318873842596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45939.318873842596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45939.318873842596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45939.318873842596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45939.318873842596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45939.318873842596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45939.318873842596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45939.318873842596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45939.318873842596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45939.318873842596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45939.318873842596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45939.318873842596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45939.318873842596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45939.318873842596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45939.318873842596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45939.318873842596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45939.318873842596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45939.318873842596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45939.318873842596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45939.318873842596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45939.318873842596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45939.318873842596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45939.318873842596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45939.318873842596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45939.318873842596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45939.318873842596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45939.318873842596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45939.318873842596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45939.318873842596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45939.318873842596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45939.318873842596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45939.318873842596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45939.318873842596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45939.318873842596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45939.318873842596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45939.318873842596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45939.318873842596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45939.318873842596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45939.318873842596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45939.318873842596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45939.318873842596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45939.318873842596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45939.318873842596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45939.318873842596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45939.318873842596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45939.318873842596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45939.318873842596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45939.318873842596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45939.318873842596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45939.318873842596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45939.318873842596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45939.318873842596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45939.318873842596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45939.318873842596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45939.318873842596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45939.318873842596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45939.318873842596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45939.318873842596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45939.318873842596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45939.318873842596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45939.318873842596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45939.318873842596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45939.318873842596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45939.318873842596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45939.318873842596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45939.318873842596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45939.318873842596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45939.318873842596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45939.318873842596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45939.318873842596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45939.318873842596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45939.318873842596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45939.318873842596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45939.318873842596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45939.318873842596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45939.318873842596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45939.318873842596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45939.318873842596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45939.318873842596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45939.318873842596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45939.318873842596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45939.318873842596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45939.318873842596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45939.318873842596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45939.318873842596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45939.318873842596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45939.318873842596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45939.318873842596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45939.318873842596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45939.318873842596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45939.318873842596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45939.318873842596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45939.318873842596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45939.318873842596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45939.318873842596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45939.318873842596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45939.318873842596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45939.318873842596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45939.318873842596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45939.318873842596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45939.318873842596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45939.318873842596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45939.318873842596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45939.318873842596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45939.318873842596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45939.318873842596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45939.318873842596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45939.318873842596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45939.318873842596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45939.318873842596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45939.318873842596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45939.318873842596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45939.318873842596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45939.318873842596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45939.318873842596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45939.318873842596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45939.318873842596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45939.318873842596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45939.318873842596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45939.318873842596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45939.318873842596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45939.318873842596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45939.318873842596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45939.318873842596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45939.318873842596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45939.318873842596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45939.318873842596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45939.318873842596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45939.318873842596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45939.318873842596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45939.318873842596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45939.318873842596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45939.318873842596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45939.318873842596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45939.318873842596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45939.318873842596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45939.318873842596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45939.318873842596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45939.318873842596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45939.318873842596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45939.318873842596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45939.318873842596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45939.318873842596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45939.318873842596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45939.318873842596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45939.318873842596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45939.318873842596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45939.318873842596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45939.318873842596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45939.318873842596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45939.318873842596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45939.318873842596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45939.318873842596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45939.318873842596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45939.318873842596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45939.318873842596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45939.318873842596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45939.318873842596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45939.318873842596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45939.318873842596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45939.318873842596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45939.318873842596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45939.318873842596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45939.318873842596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45939.318873842596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45939.318873842596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45939.318873842596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45939.318873842596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45939.318873842596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45939.318873842596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45939.318873842596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45939.318873842596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45939.318873842596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45939.318873842596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45939.318873842596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45939.318873842596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45939.318873842596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45939.318873842596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45939.318873842596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45939.318873842596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45939.318873842596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45939.318873842596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45939.318873842596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45939.318873842596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45939.318873842596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45939.318873842596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45939.318873842596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45939.318873842596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45939.318873842596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45939.318873842596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45939.318873842596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45939.318873842596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45939.318873842596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45939.318873842596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45939.318873842596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